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 tabRatio="919" firstSheet="2" activeTab="2"/>
  </bookViews>
  <sheets>
    <sheet name="公用经费测算表1" sheetId="36" state="hidden" r:id="rId1"/>
    <sheet name="第二批预算表2 (2)" sheetId="53" state="hidden" r:id="rId2"/>
    <sheet name="二批绩效表" sheetId="56" r:id="rId3"/>
  </sheets>
  <externalReferences>
    <externalReference r:id="rId4"/>
  </externalReferences>
  <definedNames>
    <definedName name="_a100000" localSheetId="0">#REF!</definedName>
    <definedName name="_a100000">#REF!</definedName>
    <definedName name="ddddddddd" localSheetId="0">'[1]43万人中学生'!#REF!</definedName>
    <definedName name="ddddddddd">'[1]43万人中学生'!#REF!</definedName>
    <definedName name="divq" localSheetId="0">'[1]43万人中学生'!#REF!</definedName>
    <definedName name="divq">'[1]43万人中学生'!#REF!</definedName>
    <definedName name="divqq" localSheetId="0">'[1]43万人中学生'!#REF!</definedName>
    <definedName name="divqq">'[1]43万人中学生'!#REF!</definedName>
    <definedName name="DIVV" localSheetId="0">'[1]43万人中学生'!#REF!</definedName>
    <definedName name="DIVV">'[1]43万人中学生'!#REF!</definedName>
    <definedName name="DSFSDF" localSheetId="0">'[1]43万人中学生'!#REF!</definedName>
    <definedName name="DSFSDF">'[1]43万人中学生'!#REF!</definedName>
    <definedName name="fffffffff" localSheetId="0">'[1]43万人中学生'!#REF!</definedName>
    <definedName name="fffffffff">'[1]43万人中学生'!#REF!</definedName>
    <definedName name="shan">#REF!</definedName>
    <definedName name="shang">#REF!</definedName>
    <definedName name="suiban">#REF!</definedName>
    <definedName name="全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<sst xmlns="http://schemas.openxmlformats.org/spreadsheetml/2006/main" count="159" uniqueCount="119">
  <si>
    <t>附件1</t>
  </si>
  <si>
    <t>2023年城乡义务教育补助经费(公用经费)预算表</t>
  </si>
  <si>
    <t>县区及学校名称</t>
  </si>
  <si>
    <t>下达资金合计
(万元)</t>
  </si>
  <si>
    <t>其中：小学(功能分类科目2050202)</t>
  </si>
  <si>
    <t>其中：初中(功能分类科目2050203)</t>
  </si>
  <si>
    <t>其中：特殊教育(功能分类科目2050701)</t>
  </si>
  <si>
    <t>全年需要中省资金</t>
  </si>
  <si>
    <t>第一批下达资金</t>
  </si>
  <si>
    <r>
      <rPr>
        <sz val="11"/>
        <color indexed="8"/>
        <rFont val="宋体"/>
        <charset val="134"/>
      </rPr>
      <t>汉滨区结余1</t>
    </r>
    <r>
      <rPr>
        <sz val="11"/>
        <color indexed="8"/>
        <rFont val="宋体"/>
        <charset val="134"/>
      </rPr>
      <t>54万元</t>
    </r>
  </si>
  <si>
    <t>小计</t>
  </si>
  <si>
    <t xml:space="preserve">中央财政 </t>
  </si>
  <si>
    <t>省级财政</t>
  </si>
  <si>
    <t>市级</t>
  </si>
  <si>
    <t>中央资金</t>
  </si>
  <si>
    <t>省级资金</t>
  </si>
  <si>
    <t>市初中：30</t>
  </si>
  <si>
    <t>安康市合计</t>
  </si>
  <si>
    <t>市二小：5</t>
  </si>
  <si>
    <t>职院附小：5</t>
  </si>
  <si>
    <t>汉滨区小计</t>
  </si>
  <si>
    <t>中央</t>
  </si>
  <si>
    <t xml:space="preserve">  其中：市本级小计</t>
  </si>
  <si>
    <r>
      <rPr>
        <sz val="11"/>
        <color indexed="10"/>
        <rFont val="宋体"/>
        <charset val="134"/>
      </rPr>
      <t>高新区：2</t>
    </r>
    <r>
      <rPr>
        <sz val="11"/>
        <color indexed="10"/>
        <rFont val="宋体"/>
        <charset val="134"/>
      </rPr>
      <t>0</t>
    </r>
  </si>
  <si>
    <t xml:space="preserve">   省级</t>
  </si>
  <si>
    <t xml:space="preserve">            安康市第一小学(含高新分校)</t>
  </si>
  <si>
    <r>
      <rPr>
        <sz val="11"/>
        <color indexed="10"/>
        <rFont val="宋体"/>
        <charset val="134"/>
      </rPr>
      <t>恒口：2</t>
    </r>
    <r>
      <rPr>
        <sz val="11"/>
        <color indexed="10"/>
        <rFont val="宋体"/>
        <charset val="134"/>
      </rPr>
      <t>0</t>
    </r>
  </si>
  <si>
    <t xml:space="preserve">            安康市第二小学</t>
  </si>
  <si>
    <t>汉滨区：74</t>
  </si>
  <si>
    <t xml:space="preserve">            安康职业技术学院附属小学</t>
  </si>
  <si>
    <t xml:space="preserve">            安康市初级中学</t>
  </si>
  <si>
    <t xml:space="preserve">            安康市第二中学</t>
  </si>
  <si>
    <t xml:space="preserve">        安康中学高新分校</t>
  </si>
  <si>
    <t xml:space="preserve">            安康市阳光学校</t>
  </si>
  <si>
    <t xml:space="preserve">  其中：高新区</t>
  </si>
  <si>
    <t xml:space="preserve">  其中：恒口示范区</t>
  </si>
  <si>
    <t xml:space="preserve">  其中：汉滨区辖区</t>
  </si>
  <si>
    <t>汉阴县</t>
  </si>
  <si>
    <t>石泉县</t>
  </si>
  <si>
    <t>平利县</t>
  </si>
  <si>
    <t>镇坪县</t>
  </si>
  <si>
    <t>旬阳县</t>
  </si>
  <si>
    <t>白河县</t>
  </si>
  <si>
    <t>宁陕县</t>
  </si>
  <si>
    <t>紫阳县</t>
  </si>
  <si>
    <t>岚皋县</t>
  </si>
  <si>
    <t>2023年城乡义务教育补助经费(公用经费中央直达)预算表（第二批）</t>
  </si>
  <si>
    <t>全年应下达补助资金
(万元)</t>
  </si>
  <si>
    <t>第一批下达补助资金
(万元)</t>
  </si>
  <si>
    <t>第二批下达补助资金
(万元)</t>
  </si>
  <si>
    <t>合 计</t>
  </si>
  <si>
    <t xml:space="preserve">       安康市第一小学(含高新分校)</t>
  </si>
  <si>
    <t xml:space="preserve">       安康市第二小学</t>
  </si>
  <si>
    <t xml:space="preserve">       安康职业技术学院附属小学</t>
  </si>
  <si>
    <t xml:space="preserve">       安康市初级中学</t>
  </si>
  <si>
    <r>
      <rPr>
        <sz val="10"/>
        <rFont val="宋体"/>
        <charset val="134"/>
      </rPr>
      <t xml:space="preserve">   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 安康市第二中学</t>
    </r>
  </si>
  <si>
    <t xml:space="preserve">       安康中学高新分校</t>
  </si>
  <si>
    <t xml:space="preserve">       安康市阳光学校</t>
  </si>
  <si>
    <t>附件2</t>
  </si>
  <si>
    <t>2024年城乡义务教育补助经费 
  (公用经费第二批中央直达资金）绩效目标表</t>
  </si>
  <si>
    <t>（2024年度）</t>
  </si>
  <si>
    <t>项目名称</t>
  </si>
  <si>
    <t>2024年城乡义务教育补助经费(公用经费第二批中央直达资金）</t>
  </si>
  <si>
    <t>主管部门</t>
  </si>
  <si>
    <t xml:space="preserve"> 市财政局、市教体局</t>
  </si>
  <si>
    <t>实施期限</t>
  </si>
  <si>
    <t>1年</t>
  </si>
  <si>
    <t>资金金额
（万元）</t>
  </si>
  <si>
    <t>实施期资金总额</t>
  </si>
  <si>
    <t xml:space="preserve"> 年度资金总额</t>
  </si>
  <si>
    <t>其中：财政拨款</t>
  </si>
  <si>
    <t xml:space="preserve">      其他资金</t>
  </si>
  <si>
    <t xml:space="preserve">     其他资金</t>
  </si>
  <si>
    <t>总
体
目
标</t>
  </si>
  <si>
    <t>实施期总目标</t>
  </si>
  <si>
    <t>年度目标</t>
  </si>
  <si>
    <t>按标准落实义务教育阶段学校公用经费补助政策，保障学校正常运转。</t>
  </si>
  <si>
    <t xml:space="preserve">  </t>
  </si>
  <si>
    <t>一级指标</t>
  </si>
  <si>
    <t>二级指标</t>
  </si>
  <si>
    <t>指标内容</t>
  </si>
  <si>
    <t>指标值</t>
  </si>
  <si>
    <t>备注</t>
  </si>
  <si>
    <t>产出指标</t>
  </si>
  <si>
    <t>数量指标</t>
  </si>
  <si>
    <t>义务教育阶段学校数</t>
  </si>
  <si>
    <t>510所</t>
  </si>
  <si>
    <t>义务教育阶段学生人数</t>
  </si>
  <si>
    <t>28.8万人</t>
  </si>
  <si>
    <t>质量指标</t>
  </si>
  <si>
    <t>经费到位率</t>
  </si>
  <si>
    <t>时效指标</t>
  </si>
  <si>
    <t>预算执行进度</t>
  </si>
  <si>
    <r>
      <rPr>
        <sz val="10"/>
        <rFont val="SimSun"/>
        <charset val="134"/>
      </rPr>
      <t>≧</t>
    </r>
    <r>
      <rPr>
        <sz val="10"/>
        <rFont val="宋体"/>
        <charset val="134"/>
      </rPr>
      <t>95%</t>
    </r>
  </si>
  <si>
    <t>资金使用时限</t>
  </si>
  <si>
    <t>2024年12月底前</t>
  </si>
  <si>
    <t>成本指标</t>
  </si>
  <si>
    <t>小学公用经费补助标准</t>
  </si>
  <si>
    <t>800元/人/年</t>
  </si>
  <si>
    <t>初中公用经费补助标准</t>
  </si>
  <si>
    <t>1000元/人/年</t>
  </si>
  <si>
    <t>农村寄宿制学校补助标准</t>
  </si>
  <si>
    <t>300元/寄宿生/年</t>
  </si>
  <si>
    <t>取暖费</t>
  </si>
  <si>
    <t>65元/人/年</t>
  </si>
  <si>
    <t>年
度
绩
效
指
标</t>
  </si>
  <si>
    <t>效益指标</t>
  </si>
  <si>
    <t>社会效益指标</t>
  </si>
  <si>
    <t>政策知晓率</t>
  </si>
  <si>
    <t>可持续影响指标</t>
  </si>
  <si>
    <t>补助影响年度</t>
  </si>
  <si>
    <t>≧1年</t>
  </si>
  <si>
    <t>满意度
指标</t>
  </si>
  <si>
    <t>服务对象满意度指标</t>
  </si>
  <si>
    <t>义务教育学生满意度</t>
  </si>
  <si>
    <t>≧80%</t>
  </si>
  <si>
    <t>义务教育学生家长满意度</t>
  </si>
  <si>
    <t>教师满意度</t>
  </si>
  <si>
    <t xml:space="preserve">备注：1.项目名称指专项资金（政策）、部门预算专项业务费名称；2.实施期指专项资金计划安排超过2年以上的要填写此项。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</si>
</sst>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_ "/>
    <numFmt numFmtId="178" formatCode="0_);[Red]\(0\)"/>
    <numFmt numFmtId="179" formatCode="0.00_ "/>
  </numFmts>
  <fonts count="32">
    <font>
      <sz val="11"/>
      <color indexed="8"/>
      <name val="宋体"/>
      <charset val="134"/>
    </font>
    <font>
      <sz val="11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SimSun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11"/>
      <color indexed="10"/>
      <name val="宋体"/>
      <charset val="134"/>
    </font>
    <font>
      <b/>
      <sz val="2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9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4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6" borderId="21" applyNumberFormat="0" applyAlignment="0" applyProtection="0">
      <alignment vertical="center"/>
    </xf>
    <xf numFmtId="0" fontId="21" fillId="6" borderId="20" applyNumberFormat="0" applyAlignment="0" applyProtection="0">
      <alignment vertical="center"/>
    </xf>
    <xf numFmtId="0" fontId="22" fillId="7" borderId="22" applyNumberFormat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1" fillId="6" borderId="20" applyNumberFormat="0" applyAlignment="0" applyProtection="0">
      <alignment vertical="center"/>
    </xf>
    <xf numFmtId="0" fontId="4" fillId="0" borderId="0"/>
    <xf numFmtId="0" fontId="29" fillId="0" borderId="0"/>
    <xf numFmtId="0" fontId="0" fillId="36" borderId="0" applyNumberFormat="0" applyBorder="0" applyAlignment="0" applyProtection="0">
      <alignment vertical="center"/>
    </xf>
    <xf numFmtId="0" fontId="30" fillId="0" borderId="0"/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29" fillId="0" borderId="0"/>
    <xf numFmtId="0" fontId="0" fillId="3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0" fillId="6" borderId="21" applyNumberFormat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9" fillId="0" borderId="0"/>
    <xf numFmtId="0" fontId="0" fillId="36" borderId="0" applyNumberFormat="0" applyBorder="0" applyAlignment="0" applyProtection="0">
      <alignment vertical="center"/>
    </xf>
    <xf numFmtId="0" fontId="29" fillId="0" borderId="0"/>
    <xf numFmtId="0" fontId="0" fillId="4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9" fillId="0" borderId="0"/>
    <xf numFmtId="0" fontId="31" fillId="3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4" fillId="0" borderId="0"/>
    <xf numFmtId="0" fontId="4" fillId="0" borderId="0"/>
    <xf numFmtId="0" fontId="0" fillId="4" borderId="16" applyNumberFormat="0" applyFont="0" applyAlignment="0" applyProtection="0">
      <alignment vertical="center"/>
    </xf>
    <xf numFmtId="0" fontId="4" fillId="0" borderId="0"/>
    <xf numFmtId="0" fontId="29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24" fillId="8" borderId="0" applyNumberFormat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22" fillId="7" borderId="2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19" fillId="5" borderId="20" applyNumberFormat="0" applyAlignment="0" applyProtection="0">
      <alignment vertical="center"/>
    </xf>
  </cellStyleXfs>
  <cellXfs count="104">
    <xf numFmtId="0" fontId="0" fillId="0" borderId="0" xfId="0" applyAlignment="1">
      <alignment vertical="center"/>
    </xf>
    <xf numFmtId="0" fontId="0" fillId="0" borderId="0" xfId="102" applyAlignment="1">
      <alignment vertical="center" wrapText="1"/>
    </xf>
    <xf numFmtId="0" fontId="1" fillId="0" borderId="0" xfId="102" applyFont="1" applyAlignment="1">
      <alignment vertical="center"/>
    </xf>
    <xf numFmtId="0" fontId="2" fillId="0" borderId="0" xfId="102" applyFont="1" applyAlignment="1">
      <alignment vertical="center" wrapText="1"/>
    </xf>
    <xf numFmtId="0" fontId="3" fillId="0" borderId="0" xfId="102" applyNumberFormat="1" applyFont="1" applyFill="1" applyAlignment="1">
      <alignment horizontal="center" vertical="center" wrapText="1"/>
    </xf>
    <xf numFmtId="0" fontId="1" fillId="0" borderId="0" xfId="102" applyFont="1" applyAlignment="1">
      <alignment horizontal="center" vertical="center" wrapText="1"/>
    </xf>
    <xf numFmtId="0" fontId="4" fillId="0" borderId="1" xfId="102" applyFont="1" applyBorder="1" applyAlignment="1">
      <alignment horizontal="center" vertical="center" wrapText="1"/>
    </xf>
    <xf numFmtId="0" fontId="4" fillId="0" borderId="2" xfId="102" applyFont="1" applyBorder="1" applyAlignment="1">
      <alignment horizontal="center" vertical="center" wrapText="1"/>
    </xf>
    <xf numFmtId="0" fontId="4" fillId="0" borderId="3" xfId="102" applyFont="1" applyBorder="1" applyAlignment="1">
      <alignment horizontal="center" vertical="center" wrapText="1"/>
    </xf>
    <xf numFmtId="0" fontId="4" fillId="2" borderId="3" xfId="102" applyNumberFormat="1" applyFont="1" applyFill="1" applyBorder="1" applyAlignment="1">
      <alignment horizontal="center" vertical="center" wrapText="1"/>
    </xf>
    <xf numFmtId="0" fontId="4" fillId="0" borderId="4" xfId="102" applyFont="1" applyBorder="1" applyAlignment="1">
      <alignment horizontal="center" vertical="center" wrapText="1"/>
    </xf>
    <xf numFmtId="0" fontId="4" fillId="0" borderId="5" xfId="102" applyFont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4" fillId="0" borderId="3" xfId="102" applyFont="1" applyBorder="1" applyAlignment="1">
      <alignment horizontal="left" vertical="center" wrapText="1"/>
    </xf>
    <xf numFmtId="0" fontId="4" fillId="0" borderId="5" xfId="102" applyFont="1" applyBorder="1" applyAlignment="1">
      <alignment horizontal="left" vertical="center" wrapText="1"/>
    </xf>
    <xf numFmtId="0" fontId="4" fillId="0" borderId="6" xfId="102" applyFont="1" applyBorder="1" applyAlignment="1">
      <alignment horizontal="left" vertical="center" wrapText="1"/>
    </xf>
    <xf numFmtId="0" fontId="5" fillId="0" borderId="8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9" xfId="0" applyFont="1" applyFill="1" applyBorder="1" applyAlignment="1">
      <alignment vertical="center"/>
    </xf>
    <xf numFmtId="0" fontId="4" fillId="0" borderId="3" xfId="102" applyFont="1" applyBorder="1" applyAlignment="1">
      <alignment vertical="center" wrapText="1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4" fillId="0" borderId="13" xfId="102" applyFont="1" applyBorder="1" applyAlignment="1">
      <alignment horizontal="center" vertical="center" wrapText="1"/>
    </xf>
    <xf numFmtId="0" fontId="4" fillId="0" borderId="13" xfId="102" applyFont="1" applyBorder="1" applyAlignment="1">
      <alignment horizontal="left" vertical="center" wrapText="1"/>
    </xf>
    <xf numFmtId="0" fontId="4" fillId="0" borderId="14" xfId="102" applyFont="1" applyBorder="1" applyAlignment="1">
      <alignment horizontal="center" vertical="center" wrapText="1"/>
    </xf>
    <xf numFmtId="0" fontId="4" fillId="0" borderId="1" xfId="102" applyFont="1" applyBorder="1" applyAlignment="1">
      <alignment horizontal="left" vertical="center" wrapText="1"/>
    </xf>
    <xf numFmtId="0" fontId="4" fillId="0" borderId="4" xfId="102" applyFont="1" applyBorder="1" applyAlignment="1">
      <alignment horizontal="left" vertical="center" wrapText="1"/>
    </xf>
    <xf numFmtId="0" fontId="4" fillId="0" borderId="10" xfId="102" applyFont="1" applyBorder="1" applyAlignment="1">
      <alignment horizontal="left" vertical="center" wrapText="1"/>
    </xf>
    <xf numFmtId="0" fontId="4" fillId="0" borderId="12" xfId="102" applyFont="1" applyBorder="1" applyAlignment="1">
      <alignment horizontal="left" vertical="center" wrapText="1"/>
    </xf>
    <xf numFmtId="0" fontId="4" fillId="0" borderId="5" xfId="102" applyNumberFormat="1" applyFont="1" applyBorder="1" applyAlignment="1">
      <alignment horizontal="left" vertical="center" wrapText="1"/>
    </xf>
    <xf numFmtId="0" fontId="4" fillId="0" borderId="6" xfId="102" applyNumberFormat="1" applyFont="1" applyBorder="1" applyAlignment="1">
      <alignment horizontal="left" vertical="center" wrapText="1"/>
    </xf>
    <xf numFmtId="10" fontId="4" fillId="0" borderId="3" xfId="102" applyNumberFormat="1" applyFont="1" applyBorder="1" applyAlignment="1">
      <alignment horizontal="left" vertical="center" wrapText="1"/>
    </xf>
    <xf numFmtId="0" fontId="4" fillId="0" borderId="15" xfId="102" applyFont="1" applyBorder="1" applyAlignment="1">
      <alignment horizontal="left" vertical="center" wrapText="1"/>
    </xf>
    <xf numFmtId="176" fontId="6" fillId="0" borderId="15" xfId="102" applyNumberFormat="1" applyFont="1" applyBorder="1" applyAlignment="1">
      <alignment horizontal="left" vertical="center" wrapText="1"/>
    </xf>
    <xf numFmtId="176" fontId="4" fillId="0" borderId="15" xfId="102" applyNumberFormat="1" applyFont="1" applyBorder="1" applyAlignment="1">
      <alignment horizontal="left" vertical="center" wrapText="1"/>
    </xf>
    <xf numFmtId="0" fontId="4" fillId="0" borderId="3" xfId="102" applyFont="1" applyFill="1" applyBorder="1" applyAlignment="1">
      <alignment horizontal="left" vertical="center" wrapText="1"/>
    </xf>
    <xf numFmtId="176" fontId="6" fillId="0" borderId="3" xfId="102" applyNumberFormat="1" applyFont="1" applyFill="1" applyBorder="1" applyAlignment="1">
      <alignment horizontal="left" vertical="center" wrapText="1"/>
    </xf>
    <xf numFmtId="176" fontId="4" fillId="0" borderId="3" xfId="102" applyNumberFormat="1" applyFont="1" applyFill="1" applyBorder="1" applyAlignment="1">
      <alignment horizontal="left" vertical="center" wrapText="1"/>
    </xf>
    <xf numFmtId="0" fontId="4" fillId="0" borderId="3" xfId="102" applyNumberFormat="1" applyFont="1" applyBorder="1" applyAlignment="1">
      <alignment horizontal="left" vertical="center" wrapText="1"/>
    </xf>
    <xf numFmtId="0" fontId="4" fillId="0" borderId="0" xfId="102" applyNumberFormat="1" applyFont="1" applyFill="1" applyBorder="1" applyAlignment="1">
      <alignment vertical="center" wrapText="1"/>
    </xf>
    <xf numFmtId="0" fontId="4" fillId="0" borderId="4" xfId="102" applyFont="1" applyBorder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177" fontId="10" fillId="0" borderId="11" xfId="0" applyNumberFormat="1" applyFont="1" applyFill="1" applyBorder="1" applyAlignment="1">
      <alignment horizontal="center" vertical="center" wrapText="1"/>
    </xf>
    <xf numFmtId="177" fontId="8" fillId="3" borderId="5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177" fontId="8" fillId="3" borderId="8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7" fontId="8" fillId="0" borderId="3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177" fontId="5" fillId="2" borderId="3" xfId="0" applyNumberFormat="1" applyFont="1" applyFill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 shrinkToFit="1"/>
    </xf>
    <xf numFmtId="0" fontId="7" fillId="0" borderId="0" xfId="0" applyFont="1" applyFill="1" applyAlignment="1">
      <alignment vertical="center" shrinkToFit="1"/>
    </xf>
    <xf numFmtId="0" fontId="8" fillId="0" borderId="0" xfId="0" applyFont="1" applyFill="1" applyAlignment="1">
      <alignment vertical="center" shrinkToFit="1"/>
    </xf>
    <xf numFmtId="0" fontId="8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vertical="center" shrinkToFit="1"/>
    </xf>
    <xf numFmtId="0" fontId="7" fillId="0" borderId="0" xfId="0" applyFont="1" applyFill="1" applyAlignment="1">
      <alignment horizontal="center" vertical="center" shrinkToFit="1"/>
    </xf>
    <xf numFmtId="0" fontId="0" fillId="0" borderId="0" xfId="0" applyFont="1" applyFill="1" applyAlignment="1">
      <alignment vertical="center" shrinkToFit="1"/>
    </xf>
    <xf numFmtId="0" fontId="0" fillId="0" borderId="0" xfId="0" applyFont="1" applyFill="1" applyAlignment="1">
      <alignment horizontal="left" vertical="center" shrinkToFit="1"/>
    </xf>
    <xf numFmtId="177" fontId="10" fillId="0" borderId="11" xfId="0" applyNumberFormat="1" applyFont="1" applyFill="1" applyBorder="1" applyAlignment="1">
      <alignment horizontal="center" vertical="center" shrinkToFit="1"/>
    </xf>
    <xf numFmtId="177" fontId="5" fillId="0" borderId="5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177" fontId="5" fillId="0" borderId="1" xfId="0" applyNumberFormat="1" applyFont="1" applyFill="1" applyBorder="1" applyAlignment="1">
      <alignment horizontal="center" vertical="center" shrinkToFit="1"/>
    </xf>
    <xf numFmtId="177" fontId="5" fillId="0" borderId="2" xfId="0" applyNumberFormat="1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177" fontId="5" fillId="0" borderId="8" xfId="0" applyNumberFormat="1" applyFont="1" applyFill="1" applyBorder="1" applyAlignment="1">
      <alignment horizontal="center" vertical="center" shrinkToFit="1"/>
    </xf>
    <xf numFmtId="177" fontId="5" fillId="0" borderId="3" xfId="0" applyNumberFormat="1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179" fontId="5" fillId="0" borderId="3" xfId="0" applyNumberFormat="1" applyFont="1" applyBorder="1" applyAlignment="1">
      <alignment horizontal="right" vertical="center" shrinkToFit="1"/>
    </xf>
    <xf numFmtId="0" fontId="5" fillId="0" borderId="3" xfId="0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horizontal="left" vertical="center" shrinkToFit="1"/>
    </xf>
    <xf numFmtId="179" fontId="8" fillId="0" borderId="3" xfId="0" applyNumberFormat="1" applyFont="1" applyBorder="1" applyAlignment="1">
      <alignment horizontal="center" vertical="center" shrinkToFit="1"/>
    </xf>
    <xf numFmtId="0" fontId="0" fillId="0" borderId="3" xfId="0" applyFont="1" applyFill="1" applyBorder="1" applyAlignment="1">
      <alignment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179" fontId="5" fillId="0" borderId="1" xfId="0" applyNumberFormat="1" applyFont="1" applyBorder="1" applyAlignment="1">
      <alignment horizontal="right" vertical="center" shrinkToFit="1"/>
    </xf>
    <xf numFmtId="0" fontId="9" fillId="0" borderId="3" xfId="0" applyFont="1" applyFill="1" applyBorder="1" applyAlignment="1">
      <alignment vertical="center" shrinkToFit="1"/>
    </xf>
    <xf numFmtId="179" fontId="8" fillId="0" borderId="1" xfId="0" applyNumberFormat="1" applyFont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179" fontId="7" fillId="0" borderId="3" xfId="0" applyNumberFormat="1" applyFont="1" applyFill="1" applyBorder="1" applyAlignment="1">
      <alignment vertical="center" shrinkToFit="1"/>
    </xf>
    <xf numFmtId="179" fontId="8" fillId="0" borderId="0" xfId="0" applyNumberFormat="1" applyFont="1" applyFill="1" applyAlignment="1">
      <alignment horizontal="center" vertical="center" shrinkToFit="1"/>
    </xf>
    <xf numFmtId="179" fontId="9" fillId="0" borderId="0" xfId="0" applyNumberFormat="1" applyFont="1" applyFill="1" applyAlignment="1">
      <alignment vertical="center" shrinkToFit="1"/>
    </xf>
  </cellXfs>
  <cellStyles count="13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常规 6" xfId="51"/>
    <cellStyle name="常规 5 2" xfId="52"/>
    <cellStyle name="40% - 强调文字颜色 4 2" xfId="53"/>
    <cellStyle name="常规 8 3" xfId="54"/>
    <cellStyle name="40% - 强调文字颜色 1 2" xfId="55"/>
    <cellStyle name="40% - 强调文字颜色 2 2" xfId="56"/>
    <cellStyle name="常规 8 2" xfId="57"/>
    <cellStyle name="40% - 强调文字颜色 5 2" xfId="58"/>
    <cellStyle name="60% - 强调文字颜色 4 2" xfId="59"/>
    <cellStyle name="输出 2" xfId="60"/>
    <cellStyle name="适中 2" xfId="61"/>
    <cellStyle name="40% - 强调文字颜色 6 2" xfId="62"/>
    <cellStyle name="20% - 强调文字颜色 2 2" xfId="63"/>
    <cellStyle name="20% - 强调文字颜色 3 2" xfId="64"/>
    <cellStyle name="常规 3" xfId="65"/>
    <cellStyle name="20% - 强调文字颜色 4 2" xfId="66"/>
    <cellStyle name="常规 8 2 2" xfId="67"/>
    <cellStyle name="20% - 强调文字颜色 5 2" xfId="68"/>
    <cellStyle name="20% - 强调文字颜色 6 2" xfId="69"/>
    <cellStyle name="40% - 强调文字颜色 3 2" xfId="70"/>
    <cellStyle name="60% - 强调文字颜色 1 2" xfId="71"/>
    <cellStyle name="常规 5" xfId="72"/>
    <cellStyle name="60% - 强调文字颜色 2 2" xfId="73"/>
    <cellStyle name="60% - 强调文字颜色 3 2" xfId="74"/>
    <cellStyle name="60% - 强调文字颜色 5 2" xfId="75"/>
    <cellStyle name="60% - 强调文字颜色 6 2" xfId="76"/>
    <cellStyle name="标题 1 2" xfId="77"/>
    <cellStyle name="标题 2 2" xfId="78"/>
    <cellStyle name="标题 3 2" xfId="79"/>
    <cellStyle name="标题 4 2" xfId="80"/>
    <cellStyle name="标题 5" xfId="81"/>
    <cellStyle name="差 2" xfId="82"/>
    <cellStyle name="常规 16 2" xfId="83"/>
    <cellStyle name="常规 10" xfId="84"/>
    <cellStyle name="常规 10 2" xfId="85"/>
    <cellStyle name="常规 11" xfId="86"/>
    <cellStyle name="常规 11 2" xfId="87"/>
    <cellStyle name="常规 12" xfId="88"/>
    <cellStyle name="常规 12 2" xfId="89"/>
    <cellStyle name="常规 13" xfId="90"/>
    <cellStyle name="常规 13 2" xfId="91"/>
    <cellStyle name="常规 14" xfId="92"/>
    <cellStyle name="常规 14 2" xfId="93"/>
    <cellStyle name="常规 15" xfId="94"/>
    <cellStyle name="常规 15 2" xfId="95"/>
    <cellStyle name="常规 16" xfId="96"/>
    <cellStyle name="常规 17" xfId="97"/>
    <cellStyle name="常规 17 2" xfId="98"/>
    <cellStyle name="常规 18" xfId="99"/>
    <cellStyle name="常规 18 2" xfId="100"/>
    <cellStyle name="常规 19" xfId="101"/>
    <cellStyle name="常规 2" xfId="102"/>
    <cellStyle name="常规 2 2" xfId="103"/>
    <cellStyle name="常规 2 2 2" xfId="104"/>
    <cellStyle name="常规 2 3" xfId="105"/>
    <cellStyle name="常规 2 3 2" xfId="106"/>
    <cellStyle name="常规 2 4" xfId="107"/>
    <cellStyle name="常规 2_2014年_610000000000_陕西省_基础教育（高中）_分县一览表_(2015-5-6)" xfId="108"/>
    <cellStyle name="常规 3 2" xfId="109"/>
    <cellStyle name="常规 3 2 2" xfId="110"/>
    <cellStyle name="常规 3 3" xfId="111"/>
    <cellStyle name="常规 4" xfId="112"/>
    <cellStyle name="常规 4 2" xfId="113"/>
    <cellStyle name="注释 2" xfId="114"/>
    <cellStyle name="常规 6 2" xfId="115"/>
    <cellStyle name="常规 7" xfId="116"/>
    <cellStyle name="常规 7 2" xfId="117"/>
    <cellStyle name="常规 8" xfId="118"/>
    <cellStyle name="常规 9" xfId="119"/>
    <cellStyle name="常规 9 2" xfId="120"/>
    <cellStyle name="好 2" xfId="121"/>
    <cellStyle name="汇总 2" xfId="122"/>
    <cellStyle name="检查单元格 2" xfId="123"/>
    <cellStyle name="解释性文本 2" xfId="124"/>
    <cellStyle name="警告文本 2" xfId="125"/>
    <cellStyle name="链接单元格 2" xfId="126"/>
    <cellStyle name="强调文字颜色 1 2" xfId="127"/>
    <cellStyle name="强调文字颜色 2 2" xfId="128"/>
    <cellStyle name="强调文字颜色 3 2" xfId="129"/>
    <cellStyle name="强调文字颜色 4 2" xfId="130"/>
    <cellStyle name="强调文字颜色 5 2" xfId="131"/>
    <cellStyle name="强调文字颜色 6 2" xfId="132"/>
    <cellStyle name="输入 2" xfId="133"/>
  </cellStyles>
  <tableStyles count="0" defaultTableStyle="TableStyleMedium2" defaultPivotStyle="PivotStyleLight16"/>
  <colors>
    <mruColors>
      <color rgb="000000CC"/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Administrator\Desktop\2011&#24180;&#32479;&#35745;&#36719;&#20214;&#23433;&#35013;&#30446;&#24405;(&#23478;&#37324;&#30005;&#33041;&#22791;&#20221;)\2011&#20998;&#26512;&#36719;&#20214;&#21333;&#20010;&#21462;&#25968;&#27979;&#35797;\2011&#24180;&#20998;&#26512;&#36719;&#20214;&#21450;&#26377;&#20851;&#36164;&#26009;\&#25945;&#32946;&#32479;&#35745;&#20998;&#26512;2011\&#28304;&#20195;&#30721;\2005&#24180;&#27827;&#21335;&#30465;&#20998;&#26512;&#36164;&#26009;&#34920;&#65288;&#32456;&#3129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控制"/>
      <sheetName val="封面"/>
      <sheetName val="目录"/>
      <sheetName val="01各级各类情况"/>
      <sheetName val="03小学"/>
      <sheetName val="04小学学龄及在校生"/>
      <sheetName val="05农村小学"/>
      <sheetName val="06初中"/>
      <sheetName val="07农村初中"/>
      <sheetName val="08高中"/>
      <sheetName val="09农村高中"/>
      <sheetName val="10职业初中"/>
      <sheetName val="11农村职初"/>
      <sheetName val="12幼教"/>
      <sheetName val="13农村幼教"/>
      <sheetName val="14特教"/>
      <sheetName val="15中职"/>
      <sheetName val="16中专"/>
      <sheetName val="17成人中专"/>
      <sheetName val="18职高"/>
      <sheetName val="19成人中小学"/>
      <sheetName val="20扫盲班"/>
      <sheetName val="21成人培训"/>
      <sheetName val="22教育经费"/>
      <sheetName val="23入学率"/>
      <sheetName val="24毛入学率"/>
      <sheetName val="25保留率"/>
      <sheetName val="26辍学率"/>
      <sheetName val="27小学升学率"/>
      <sheetName val="28初中升学率"/>
      <sheetName val="29校均规模"/>
      <sheetName val="30班额"/>
      <sheetName val="31中学学历"/>
      <sheetName val="32小幼学历"/>
      <sheetName val="33中小学年龄"/>
      <sheetName val="34职称"/>
      <sheetName val="35生负"/>
      <sheetName val="36生均面积"/>
      <sheetName val="37农村生均面积"/>
      <sheetName val="38危房"/>
      <sheetName val="39图书"/>
      <sheetName val="40资产"/>
      <sheetName val="41仪器"/>
      <sheetName val="42在校生招生结构"/>
      <sheetName val="43万人中学生"/>
      <sheetName val="指标解释"/>
      <sheetName val="44高教在校生"/>
      <sheetName val="45高教专任教师"/>
      <sheetName val="46高教办学条件基本"/>
      <sheetName val="47高教办学条件监测"/>
      <sheetName val="48高教补充材料"/>
      <sheetName val="Sheet48"/>
      <sheetName val="Sheet47"/>
      <sheetName val="Sheet46"/>
      <sheetName val="Sheet45"/>
      <sheetName val="Sheet44"/>
      <sheetName val="Sheet43"/>
      <sheetName val="Sheet42"/>
      <sheetName val="Sheet41"/>
      <sheetName val="Sheet40"/>
      <sheetName val="Sheet39"/>
      <sheetName val="Sheet38"/>
      <sheetName val="Sheet37"/>
      <sheetName val="Sheet35"/>
      <sheetName val="Sheet36"/>
      <sheetName val="Sheet34"/>
      <sheetName val="Sheet33"/>
      <sheetName val="Sheet32"/>
      <sheetName val="Sheet31"/>
      <sheetName val="Sheet30"/>
      <sheetName val="Sheet29"/>
      <sheetName val="Sheet28"/>
      <sheetName val="Sheet27"/>
      <sheetName val="Sheet26"/>
      <sheetName val="Sheet25"/>
      <sheetName val="Sheet24"/>
      <sheetName val="Sheet23"/>
      <sheetName val="Sheet22"/>
      <sheetName val="Sheet21"/>
      <sheetName val="Sheet20"/>
      <sheetName val="Sheet19"/>
      <sheetName val="Sheet18"/>
      <sheetName val="Sheet17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Sheet5"/>
      <sheetName val="Sheet4"/>
      <sheetName val="Sheet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X27"/>
  <sheetViews>
    <sheetView showGridLines="0" showZeros="0" workbookViewId="0">
      <pane xSplit="1" topLeftCell="B1" activePane="topRight" state="frozen"/>
      <selection/>
      <selection pane="topRight" activeCell="A14" sqref="A14"/>
    </sheetView>
  </sheetViews>
  <sheetFormatPr defaultColWidth="9" defaultRowHeight="13.5"/>
  <cols>
    <col min="1" max="1" width="32" style="69" customWidth="1"/>
    <col min="2" max="2" width="11.3833333333333" style="75" customWidth="1"/>
    <col min="3" max="7" width="8.88333333333333" style="75" customWidth="1"/>
    <col min="8" max="8" width="7.75" style="75" customWidth="1"/>
    <col min="9" max="9" width="8.88333333333333" style="75" customWidth="1"/>
    <col min="10" max="10" width="7.75" style="75" customWidth="1"/>
    <col min="11" max="13" width="8.88333333333333" style="75" customWidth="1"/>
    <col min="14" max="16" width="9" style="75" customWidth="1"/>
    <col min="17" max="17" width="8.75" style="75" customWidth="1"/>
    <col min="18" max="18" width="9" style="75" customWidth="1"/>
    <col min="19" max="20" width="9" style="75"/>
    <col min="21" max="21" width="10.75" style="75" customWidth="1"/>
    <col min="22" max="22" width="9.5" style="75" customWidth="1"/>
    <col min="23" max="23" width="9" style="75"/>
    <col min="24" max="24" width="9.5" style="75" customWidth="1"/>
    <col min="25" max="16384" width="9" style="75"/>
  </cols>
  <sheetData>
    <row r="1" ht="20.1" customHeight="1" spans="1:1">
      <c r="A1" s="76" t="s">
        <v>0</v>
      </c>
    </row>
    <row r="2" ht="36" customHeight="1" spans="1:21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91"/>
      <c r="O2" s="91"/>
      <c r="P2" s="91"/>
      <c r="Q2" s="91"/>
      <c r="R2" s="91"/>
      <c r="S2" s="91"/>
      <c r="T2" s="91"/>
      <c r="U2" s="91"/>
    </row>
    <row r="3" s="69" customFormat="1" ht="29.25" customHeight="1" spans="1:23">
      <c r="A3" s="78" t="s">
        <v>2</v>
      </c>
      <c r="B3" s="79" t="s">
        <v>3</v>
      </c>
      <c r="C3" s="80" t="s">
        <v>4</v>
      </c>
      <c r="D3" s="81"/>
      <c r="E3" s="81"/>
      <c r="F3" s="82"/>
      <c r="G3" s="80" t="s">
        <v>5</v>
      </c>
      <c r="H3" s="81"/>
      <c r="I3" s="81"/>
      <c r="J3" s="82"/>
      <c r="K3" s="84" t="s">
        <v>6</v>
      </c>
      <c r="L3" s="84"/>
      <c r="M3" s="80"/>
      <c r="N3" s="92" t="s">
        <v>7</v>
      </c>
      <c r="O3" s="93"/>
      <c r="P3" s="94"/>
      <c r="Q3" s="92" t="s">
        <v>8</v>
      </c>
      <c r="R3" s="93"/>
      <c r="S3" s="94"/>
      <c r="T3" s="94"/>
      <c r="U3" s="96"/>
      <c r="W3" s="69" t="s">
        <v>9</v>
      </c>
    </row>
    <row r="4" s="69" customFormat="1" ht="25.5" customHeight="1" spans="1:22">
      <c r="A4" s="83"/>
      <c r="B4" s="79"/>
      <c r="C4" s="84" t="s">
        <v>10</v>
      </c>
      <c r="D4" s="85" t="s">
        <v>11</v>
      </c>
      <c r="E4" s="85" t="s">
        <v>12</v>
      </c>
      <c r="F4" s="85" t="s">
        <v>13</v>
      </c>
      <c r="G4" s="79" t="s">
        <v>10</v>
      </c>
      <c r="H4" s="85" t="s">
        <v>11</v>
      </c>
      <c r="I4" s="85" t="s">
        <v>12</v>
      </c>
      <c r="J4" s="85" t="s">
        <v>13</v>
      </c>
      <c r="K4" s="79" t="s">
        <v>10</v>
      </c>
      <c r="L4" s="85" t="s">
        <v>11</v>
      </c>
      <c r="M4" s="95" t="s">
        <v>12</v>
      </c>
      <c r="N4" s="96" t="s">
        <v>10</v>
      </c>
      <c r="O4" s="96" t="s">
        <v>14</v>
      </c>
      <c r="P4" s="96" t="s">
        <v>15</v>
      </c>
      <c r="Q4" s="96"/>
      <c r="R4" s="96" t="s">
        <v>14</v>
      </c>
      <c r="S4" s="96" t="s">
        <v>15</v>
      </c>
      <c r="T4" s="96"/>
      <c r="U4" s="96"/>
      <c r="V4" s="69" t="s">
        <v>16</v>
      </c>
    </row>
    <row r="5" s="70" customFormat="1" ht="20.1" customHeight="1" spans="1:22">
      <c r="A5" s="86" t="s">
        <v>17</v>
      </c>
      <c r="B5" s="87" t="e">
        <f>C5+G5+K5</f>
        <v>#REF!</v>
      </c>
      <c r="C5" s="87" t="e">
        <f t="shared" ref="C5:S5" si="0">SUM(C6,C25,C26,C27)</f>
        <v>#REF!</v>
      </c>
      <c r="D5" s="87" t="e">
        <f t="shared" si="0"/>
        <v>#REF!</v>
      </c>
      <c r="E5" s="87" t="e">
        <f t="shared" si="0"/>
        <v>#REF!</v>
      </c>
      <c r="F5" s="87" t="e">
        <f t="shared" si="0"/>
        <v>#REF!</v>
      </c>
      <c r="G5" s="87" t="e">
        <f t="shared" si="0"/>
        <v>#REF!</v>
      </c>
      <c r="H5" s="87" t="e">
        <f t="shared" si="0"/>
        <v>#REF!</v>
      </c>
      <c r="I5" s="87" t="e">
        <f t="shared" si="0"/>
        <v>#REF!</v>
      </c>
      <c r="J5" s="87" t="e">
        <f t="shared" si="0"/>
        <v>#REF!</v>
      </c>
      <c r="K5" s="87" t="e">
        <f t="shared" si="0"/>
        <v>#REF!</v>
      </c>
      <c r="L5" s="87" t="e">
        <f t="shared" si="0"/>
        <v>#REF!</v>
      </c>
      <c r="M5" s="97" t="e">
        <f t="shared" si="0"/>
        <v>#REF!</v>
      </c>
      <c r="N5" s="97">
        <f t="shared" si="0"/>
        <v>29459</v>
      </c>
      <c r="O5" s="97">
        <f t="shared" si="0"/>
        <v>20403</v>
      </c>
      <c r="P5" s="97">
        <f t="shared" si="0"/>
        <v>9056</v>
      </c>
      <c r="Q5" s="97">
        <f t="shared" si="0"/>
        <v>30674</v>
      </c>
      <c r="R5" s="97">
        <f t="shared" si="0"/>
        <v>21960</v>
      </c>
      <c r="S5" s="97">
        <f t="shared" si="0"/>
        <v>8714</v>
      </c>
      <c r="T5" s="97"/>
      <c r="U5" s="101">
        <f>Q5-N5</f>
        <v>1215</v>
      </c>
      <c r="V5" s="70" t="s">
        <v>18</v>
      </c>
    </row>
    <row r="6" s="71" customFormat="1" ht="20.1" customHeight="1" spans="1:22">
      <c r="A6" s="86" t="s">
        <v>10</v>
      </c>
      <c r="B6" s="87" t="e">
        <f t="shared" ref="B6:B27" si="1">C6+G6+K6</f>
        <v>#REF!</v>
      </c>
      <c r="C6" s="87" t="e">
        <f t="shared" ref="C6:S6" si="2">SUM(C7,C19:C24)</f>
        <v>#REF!</v>
      </c>
      <c r="D6" s="87" t="e">
        <f t="shared" si="2"/>
        <v>#REF!</v>
      </c>
      <c r="E6" s="87" t="e">
        <f t="shared" si="2"/>
        <v>#REF!</v>
      </c>
      <c r="F6" s="87" t="e">
        <f t="shared" si="2"/>
        <v>#REF!</v>
      </c>
      <c r="G6" s="87" t="e">
        <f t="shared" si="2"/>
        <v>#REF!</v>
      </c>
      <c r="H6" s="87" t="e">
        <f t="shared" si="2"/>
        <v>#REF!</v>
      </c>
      <c r="I6" s="87" t="e">
        <f t="shared" si="2"/>
        <v>#REF!</v>
      </c>
      <c r="J6" s="87" t="e">
        <f t="shared" si="2"/>
        <v>#REF!</v>
      </c>
      <c r="K6" s="87" t="e">
        <f t="shared" si="2"/>
        <v>#REF!</v>
      </c>
      <c r="L6" s="87" t="e">
        <f t="shared" si="2"/>
        <v>#REF!</v>
      </c>
      <c r="M6" s="97" t="e">
        <f t="shared" si="2"/>
        <v>#REF!</v>
      </c>
      <c r="N6" s="97">
        <f t="shared" si="2"/>
        <v>24404</v>
      </c>
      <c r="O6" s="97">
        <f t="shared" si="2"/>
        <v>16959</v>
      </c>
      <c r="P6" s="97">
        <f t="shared" si="2"/>
        <v>7445</v>
      </c>
      <c r="Q6" s="97">
        <f t="shared" si="2"/>
        <v>25197</v>
      </c>
      <c r="R6" s="97">
        <f t="shared" si="2"/>
        <v>18106</v>
      </c>
      <c r="S6" s="97">
        <f t="shared" si="2"/>
        <v>7091</v>
      </c>
      <c r="T6" s="97"/>
      <c r="U6" s="101">
        <f t="shared" ref="U6:U27" si="3">Q6-N6</f>
        <v>793</v>
      </c>
      <c r="V6" s="71" t="s">
        <v>19</v>
      </c>
    </row>
    <row r="7" s="72" customFormat="1" ht="20.1" customHeight="1" spans="1:24">
      <c r="A7" s="88" t="s">
        <v>20</v>
      </c>
      <c r="B7" s="87" t="e">
        <f t="shared" si="1"/>
        <v>#REF!</v>
      </c>
      <c r="C7" s="87" t="e">
        <f t="shared" ref="C7:S7" si="4">SUM(C8,C16:C18)</f>
        <v>#REF!</v>
      </c>
      <c r="D7" s="87" t="e">
        <f t="shared" si="4"/>
        <v>#REF!</v>
      </c>
      <c r="E7" s="87" t="e">
        <f t="shared" si="4"/>
        <v>#REF!</v>
      </c>
      <c r="F7" s="87" t="e">
        <f t="shared" si="4"/>
        <v>#REF!</v>
      </c>
      <c r="G7" s="87" t="e">
        <f t="shared" si="4"/>
        <v>#REF!</v>
      </c>
      <c r="H7" s="87" t="e">
        <f t="shared" si="4"/>
        <v>#REF!</v>
      </c>
      <c r="I7" s="87" t="e">
        <f t="shared" si="4"/>
        <v>#REF!</v>
      </c>
      <c r="J7" s="87" t="e">
        <f t="shared" si="4"/>
        <v>#REF!</v>
      </c>
      <c r="K7" s="87" t="e">
        <f t="shared" si="4"/>
        <v>#REF!</v>
      </c>
      <c r="L7" s="87" t="e">
        <f t="shared" si="4"/>
        <v>#REF!</v>
      </c>
      <c r="M7" s="97" t="e">
        <f t="shared" si="4"/>
        <v>#REF!</v>
      </c>
      <c r="N7" s="97">
        <f t="shared" si="4"/>
        <v>10572</v>
      </c>
      <c r="O7" s="97">
        <f t="shared" si="4"/>
        <v>7459</v>
      </c>
      <c r="P7" s="97">
        <f t="shared" si="4"/>
        <v>3113</v>
      </c>
      <c r="Q7" s="97">
        <f t="shared" si="4"/>
        <v>10726</v>
      </c>
      <c r="R7" s="97">
        <f t="shared" si="4"/>
        <v>7797</v>
      </c>
      <c r="S7" s="97">
        <f t="shared" si="4"/>
        <v>2929</v>
      </c>
      <c r="T7" s="97"/>
      <c r="U7" s="101">
        <f t="shared" si="3"/>
        <v>154</v>
      </c>
      <c r="V7" s="102"/>
      <c r="W7" s="72" t="s">
        <v>21</v>
      </c>
      <c r="X7" s="102">
        <f>R7-O7</f>
        <v>338</v>
      </c>
    </row>
    <row r="8" s="73" customFormat="1" ht="20.1" customHeight="1" spans="1:24">
      <c r="A8" s="89" t="s">
        <v>22</v>
      </c>
      <c r="B8" s="87" t="e">
        <f t="shared" si="1"/>
        <v>#REF!</v>
      </c>
      <c r="C8" s="87" t="e">
        <f>D8+E8</f>
        <v>#REF!</v>
      </c>
      <c r="D8" s="87" t="e">
        <f>#REF!</f>
        <v>#REF!</v>
      </c>
      <c r="E8" s="87" t="e">
        <f>#REF!</f>
        <v>#REF!</v>
      </c>
      <c r="F8" s="87" t="e">
        <f>#REF!</f>
        <v>#REF!</v>
      </c>
      <c r="G8" s="87" t="e">
        <f>H8+I8</f>
        <v>#REF!</v>
      </c>
      <c r="H8" s="87" t="e">
        <f>#REF!</f>
        <v>#REF!</v>
      </c>
      <c r="I8" s="87" t="e">
        <f>#REF!</f>
        <v>#REF!</v>
      </c>
      <c r="J8" s="87" t="e">
        <f>#REF!</f>
        <v>#REF!</v>
      </c>
      <c r="K8" s="87" t="e">
        <f>L8+M8</f>
        <v>#REF!</v>
      </c>
      <c r="L8" s="87" t="e">
        <f>#REF!</f>
        <v>#REF!</v>
      </c>
      <c r="M8" s="97" t="e">
        <f>#REF!</f>
        <v>#REF!</v>
      </c>
      <c r="N8" s="97">
        <f>N9+N10+N11+N12+N13+N15</f>
        <v>1280</v>
      </c>
      <c r="O8" s="97">
        <f>O9+O10+O11+O12+O13+O15</f>
        <v>944</v>
      </c>
      <c r="P8" s="97">
        <f>P9+P10+P11+P12+P13+P15</f>
        <v>336</v>
      </c>
      <c r="Q8" s="97">
        <f>R8+S8</f>
        <v>1320</v>
      </c>
      <c r="R8" s="97">
        <f>R9+R10+R11+R12+R13+R15</f>
        <v>984</v>
      </c>
      <c r="S8" s="97">
        <f>S9+S10+S11+S12+S13+S15</f>
        <v>336</v>
      </c>
      <c r="T8" s="97"/>
      <c r="U8" s="101">
        <f t="shared" si="3"/>
        <v>40</v>
      </c>
      <c r="V8" s="73" t="s">
        <v>23</v>
      </c>
      <c r="W8" s="73" t="s">
        <v>24</v>
      </c>
      <c r="X8" s="103">
        <f>S7-P7</f>
        <v>-184</v>
      </c>
    </row>
    <row r="9" s="73" customFormat="1" ht="20.1" customHeight="1" spans="1:22">
      <c r="A9" s="89" t="s">
        <v>25</v>
      </c>
      <c r="B9" s="87" t="e">
        <f t="shared" si="1"/>
        <v>#REF!</v>
      </c>
      <c r="C9" s="87" t="e">
        <f>D9+E9+F9</f>
        <v>#REF!</v>
      </c>
      <c r="D9" s="87" t="e">
        <f>#REF!</f>
        <v>#REF!</v>
      </c>
      <c r="E9" s="87" t="e">
        <f>#REF!</f>
        <v>#REF!</v>
      </c>
      <c r="F9" s="87" t="e">
        <f>#REF!</f>
        <v>#REF!</v>
      </c>
      <c r="G9" s="87" t="e">
        <f>H9+I9</f>
        <v>#REF!</v>
      </c>
      <c r="H9" s="87" t="e">
        <f>#REF!</f>
        <v>#REF!</v>
      </c>
      <c r="I9" s="87" t="e">
        <f>#REF!</f>
        <v>#REF!</v>
      </c>
      <c r="J9" s="87" t="e">
        <f>#REF!</f>
        <v>#REF!</v>
      </c>
      <c r="K9" s="87" t="e">
        <f>L9+M9</f>
        <v>#REF!</v>
      </c>
      <c r="L9" s="87" t="e">
        <f>#REF!</f>
        <v>#REF!</v>
      </c>
      <c r="M9" s="97" t="e">
        <f>#REF!</f>
        <v>#REF!</v>
      </c>
      <c r="N9" s="98">
        <v>569</v>
      </c>
      <c r="O9" s="98">
        <v>412</v>
      </c>
      <c r="P9" s="98">
        <v>157</v>
      </c>
      <c r="Q9" s="97">
        <f t="shared" ref="Q9:Q18" si="5">R9+S9</f>
        <v>569</v>
      </c>
      <c r="R9" s="98">
        <v>412</v>
      </c>
      <c r="S9" s="98">
        <v>157</v>
      </c>
      <c r="T9" s="98"/>
      <c r="U9" s="101"/>
      <c r="V9" s="73" t="s">
        <v>26</v>
      </c>
    </row>
    <row r="10" s="73" customFormat="1" ht="20.1" customHeight="1" spans="1:22">
      <c r="A10" s="89" t="s">
        <v>27</v>
      </c>
      <c r="B10" s="87" t="e">
        <f t="shared" si="1"/>
        <v>#REF!</v>
      </c>
      <c r="C10" s="87" t="e">
        <f t="shared" ref="C10:C24" si="6">D10+E10+F10</f>
        <v>#REF!</v>
      </c>
      <c r="D10" s="87" t="e">
        <f>#REF!</f>
        <v>#REF!</v>
      </c>
      <c r="E10" s="87" t="e">
        <f>#REF!</f>
        <v>#REF!</v>
      </c>
      <c r="F10" s="87" t="e">
        <f>#REF!</f>
        <v>#REF!</v>
      </c>
      <c r="G10" s="87" t="e">
        <f>H10+I10</f>
        <v>#REF!</v>
      </c>
      <c r="H10" s="87" t="e">
        <f>#REF!</f>
        <v>#REF!</v>
      </c>
      <c r="I10" s="87" t="e">
        <f>#REF!</f>
        <v>#REF!</v>
      </c>
      <c r="J10" s="87" t="e">
        <f>#REF!</f>
        <v>#REF!</v>
      </c>
      <c r="K10" s="87" t="e">
        <f>L10+M10</f>
        <v>#REF!</v>
      </c>
      <c r="L10" s="87" t="e">
        <f>#REF!</f>
        <v>#REF!</v>
      </c>
      <c r="M10" s="97" t="e">
        <f>#REF!</f>
        <v>#REF!</v>
      </c>
      <c r="N10" s="98">
        <v>137</v>
      </c>
      <c r="O10" s="98">
        <v>99</v>
      </c>
      <c r="P10" s="98">
        <v>38</v>
      </c>
      <c r="Q10" s="97">
        <f t="shared" si="5"/>
        <v>142</v>
      </c>
      <c r="R10" s="98">
        <v>104</v>
      </c>
      <c r="S10" s="98">
        <v>38</v>
      </c>
      <c r="T10" s="98"/>
      <c r="U10" s="101">
        <f t="shared" si="3"/>
        <v>5</v>
      </c>
      <c r="V10" s="73" t="s">
        <v>28</v>
      </c>
    </row>
    <row r="11" s="73" customFormat="1" ht="20.1" customHeight="1" spans="1:21">
      <c r="A11" s="89" t="s">
        <v>29</v>
      </c>
      <c r="B11" s="87" t="e">
        <f t="shared" si="1"/>
        <v>#REF!</v>
      </c>
      <c r="C11" s="87" t="e">
        <f t="shared" si="6"/>
        <v>#REF!</v>
      </c>
      <c r="D11" s="87" t="e">
        <f>#REF!</f>
        <v>#REF!</v>
      </c>
      <c r="E11" s="87" t="e">
        <f>#REF!</f>
        <v>#REF!</v>
      </c>
      <c r="F11" s="87" t="e">
        <f>#REF!</f>
        <v>#REF!</v>
      </c>
      <c r="G11" s="87" t="e">
        <f>H11+I11</f>
        <v>#REF!</v>
      </c>
      <c r="H11" s="87" t="e">
        <f>#REF!</f>
        <v>#REF!</v>
      </c>
      <c r="I11" s="87" t="e">
        <f>#REF!</f>
        <v>#REF!</v>
      </c>
      <c r="J11" s="87" t="e">
        <f>#REF!</f>
        <v>#REF!</v>
      </c>
      <c r="K11" s="87" t="e">
        <f>L11+M11</f>
        <v>#REF!</v>
      </c>
      <c r="L11" s="87" t="e">
        <f>#REF!</f>
        <v>#REF!</v>
      </c>
      <c r="M11" s="97" t="e">
        <f>#REF!</f>
        <v>#REF!</v>
      </c>
      <c r="N11" s="98">
        <v>116</v>
      </c>
      <c r="O11" s="98">
        <v>84</v>
      </c>
      <c r="P11" s="98">
        <v>32</v>
      </c>
      <c r="Q11" s="97">
        <f t="shared" si="5"/>
        <v>121</v>
      </c>
      <c r="R11" s="98">
        <v>89</v>
      </c>
      <c r="S11" s="98">
        <v>32</v>
      </c>
      <c r="T11" s="98"/>
      <c r="U11" s="101">
        <f t="shared" si="3"/>
        <v>5</v>
      </c>
    </row>
    <row r="12" s="73" customFormat="1" ht="20.1" customHeight="1" spans="1:21">
      <c r="A12" s="89" t="s">
        <v>30</v>
      </c>
      <c r="B12" s="87" t="e">
        <f t="shared" si="1"/>
        <v>#REF!</v>
      </c>
      <c r="C12" s="87" t="e">
        <f t="shared" si="6"/>
        <v>#REF!</v>
      </c>
      <c r="D12" s="87" t="e">
        <f>#REF!</f>
        <v>#REF!</v>
      </c>
      <c r="E12" s="87" t="e">
        <f>#REF!</f>
        <v>#REF!</v>
      </c>
      <c r="F12" s="87" t="e">
        <f>#REF!</f>
        <v>#REF!</v>
      </c>
      <c r="G12" s="87" t="e">
        <f>H12+I12+J12</f>
        <v>#REF!</v>
      </c>
      <c r="H12" s="87" t="e">
        <f>#REF!</f>
        <v>#REF!</v>
      </c>
      <c r="I12" s="87" t="e">
        <f>#REF!</f>
        <v>#REF!</v>
      </c>
      <c r="J12" s="87" t="e">
        <f>#REF!</f>
        <v>#REF!</v>
      </c>
      <c r="K12" s="87" t="e">
        <f t="shared" ref="K12:K27" si="7">L12+M12</f>
        <v>#REF!</v>
      </c>
      <c r="L12" s="87" t="e">
        <f>#REF!</f>
        <v>#REF!</v>
      </c>
      <c r="M12" s="97" t="e">
        <f>#REF!</f>
        <v>#REF!</v>
      </c>
      <c r="N12" s="98">
        <v>287</v>
      </c>
      <c r="O12" s="98">
        <v>213</v>
      </c>
      <c r="P12" s="98">
        <v>74</v>
      </c>
      <c r="Q12" s="97">
        <f t="shared" si="5"/>
        <v>317</v>
      </c>
      <c r="R12" s="98">
        <v>243</v>
      </c>
      <c r="S12" s="98">
        <v>74</v>
      </c>
      <c r="T12" s="98"/>
      <c r="U12" s="101">
        <f t="shared" si="3"/>
        <v>30</v>
      </c>
    </row>
    <row r="13" s="73" customFormat="1" ht="20.1" customHeight="1" spans="1:21">
      <c r="A13" s="89" t="s">
        <v>31</v>
      </c>
      <c r="B13" s="87" t="e">
        <f t="shared" si="1"/>
        <v>#REF!</v>
      </c>
      <c r="C13" s="87" t="e">
        <f t="shared" si="6"/>
        <v>#REF!</v>
      </c>
      <c r="D13" s="87" t="e">
        <f>#REF!</f>
        <v>#REF!</v>
      </c>
      <c r="E13" s="87" t="e">
        <f>#REF!</f>
        <v>#REF!</v>
      </c>
      <c r="F13" s="87" t="e">
        <f>#REF!</f>
        <v>#REF!</v>
      </c>
      <c r="G13" s="87" t="e">
        <f>H13+I13+J13</f>
        <v>#REF!</v>
      </c>
      <c r="H13" s="87" t="e">
        <f>#REF!</f>
        <v>#REF!</v>
      </c>
      <c r="I13" s="87" t="e">
        <f>#REF!</f>
        <v>#REF!</v>
      </c>
      <c r="J13" s="87" t="e">
        <f>#REF!</f>
        <v>#REF!</v>
      </c>
      <c r="K13" s="87" t="e">
        <f t="shared" si="7"/>
        <v>#REF!</v>
      </c>
      <c r="L13" s="87" t="e">
        <f>#REF!</f>
        <v>#REF!</v>
      </c>
      <c r="M13" s="97" t="e">
        <f>#REF!</f>
        <v>#REF!</v>
      </c>
      <c r="N13" s="98">
        <v>55</v>
      </c>
      <c r="O13" s="98">
        <v>41</v>
      </c>
      <c r="P13" s="98">
        <v>14</v>
      </c>
      <c r="Q13" s="97">
        <f t="shared" si="5"/>
        <v>55</v>
      </c>
      <c r="R13" s="98">
        <v>41</v>
      </c>
      <c r="S13" s="98">
        <v>14</v>
      </c>
      <c r="T13" s="98"/>
      <c r="U13" s="101">
        <f t="shared" si="3"/>
        <v>0</v>
      </c>
    </row>
    <row r="14" s="73" customFormat="1" ht="20.1" customHeight="1" spans="1:21">
      <c r="A14" s="63" t="s">
        <v>32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97"/>
      <c r="N14" s="98"/>
      <c r="O14" s="98"/>
      <c r="P14" s="98"/>
      <c r="Q14" s="97"/>
      <c r="R14" s="98"/>
      <c r="S14" s="98"/>
      <c r="T14" s="98"/>
      <c r="U14" s="101"/>
    </row>
    <row r="15" s="73" customFormat="1" ht="20.1" customHeight="1" spans="1:21">
      <c r="A15" s="89" t="s">
        <v>33</v>
      </c>
      <c r="B15" s="87" t="e">
        <f t="shared" si="1"/>
        <v>#REF!</v>
      </c>
      <c r="C15" s="87" t="e">
        <f t="shared" si="6"/>
        <v>#REF!</v>
      </c>
      <c r="D15" s="87" t="e">
        <f>#REF!</f>
        <v>#REF!</v>
      </c>
      <c r="E15" s="87" t="e">
        <f>#REF!</f>
        <v>#REF!</v>
      </c>
      <c r="F15" s="87" t="e">
        <f>#REF!</f>
        <v>#REF!</v>
      </c>
      <c r="G15" s="87" t="e">
        <f t="shared" ref="G15:G27" si="8">H15+I15</f>
        <v>#REF!</v>
      </c>
      <c r="H15" s="87" t="e">
        <f>#REF!</f>
        <v>#REF!</v>
      </c>
      <c r="I15" s="87" t="e">
        <f>#REF!</f>
        <v>#REF!</v>
      </c>
      <c r="J15" s="87" t="e">
        <f>#REF!</f>
        <v>#REF!</v>
      </c>
      <c r="K15" s="87" t="e">
        <f t="shared" si="7"/>
        <v>#REF!</v>
      </c>
      <c r="L15" s="87" t="e">
        <f>#REF!</f>
        <v>#REF!</v>
      </c>
      <c r="M15" s="97" t="e">
        <f>#REF!</f>
        <v>#REF!</v>
      </c>
      <c r="N15" s="98">
        <v>116</v>
      </c>
      <c r="O15" s="98">
        <v>95</v>
      </c>
      <c r="P15" s="98">
        <v>21</v>
      </c>
      <c r="Q15" s="97">
        <f t="shared" si="5"/>
        <v>116</v>
      </c>
      <c r="R15" s="98">
        <v>95</v>
      </c>
      <c r="S15" s="98">
        <v>21</v>
      </c>
      <c r="T15" s="98"/>
      <c r="U15" s="101">
        <f t="shared" si="3"/>
        <v>0</v>
      </c>
    </row>
    <row r="16" s="73" customFormat="1" ht="20.1" customHeight="1" spans="1:21">
      <c r="A16" s="89" t="s">
        <v>34</v>
      </c>
      <c r="B16" s="87" t="e">
        <f t="shared" si="1"/>
        <v>#REF!</v>
      </c>
      <c r="C16" s="87" t="e">
        <f t="shared" si="6"/>
        <v>#REF!</v>
      </c>
      <c r="D16" s="87" t="e">
        <f>#REF!</f>
        <v>#REF!</v>
      </c>
      <c r="E16" s="87" t="e">
        <f>#REF!</f>
        <v>#REF!</v>
      </c>
      <c r="F16" s="87" t="e">
        <f>#REF!</f>
        <v>#REF!</v>
      </c>
      <c r="G16" s="87" t="e">
        <f t="shared" si="8"/>
        <v>#REF!</v>
      </c>
      <c r="H16" s="87" t="e">
        <f>#REF!</f>
        <v>#REF!</v>
      </c>
      <c r="I16" s="87" t="e">
        <f>#REF!</f>
        <v>#REF!</v>
      </c>
      <c r="J16" s="87" t="e">
        <f>#REF!</f>
        <v>#REF!</v>
      </c>
      <c r="K16" s="87" t="e">
        <f t="shared" si="7"/>
        <v>#REF!</v>
      </c>
      <c r="L16" s="87" t="e">
        <f>#REF!</f>
        <v>#REF!</v>
      </c>
      <c r="M16" s="97" t="e">
        <f>#REF!</f>
        <v>#REF!</v>
      </c>
      <c r="N16" s="98">
        <v>1496</v>
      </c>
      <c r="O16" s="98">
        <v>1042</v>
      </c>
      <c r="P16" s="98">
        <v>454</v>
      </c>
      <c r="Q16" s="97">
        <f t="shared" si="5"/>
        <v>1516</v>
      </c>
      <c r="R16" s="98">
        <v>1062</v>
      </c>
      <c r="S16" s="98">
        <v>454</v>
      </c>
      <c r="T16" s="98"/>
      <c r="U16" s="101">
        <f t="shared" si="3"/>
        <v>20</v>
      </c>
    </row>
    <row r="17" s="73" customFormat="1" ht="20.1" customHeight="1" spans="1:21">
      <c r="A17" s="89" t="s">
        <v>35</v>
      </c>
      <c r="B17" s="87" t="e">
        <f t="shared" si="1"/>
        <v>#REF!</v>
      </c>
      <c r="C17" s="87" t="e">
        <f t="shared" si="6"/>
        <v>#REF!</v>
      </c>
      <c r="D17" s="87" t="e">
        <f>#REF!</f>
        <v>#REF!</v>
      </c>
      <c r="E17" s="87" t="e">
        <f>#REF!</f>
        <v>#REF!</v>
      </c>
      <c r="F17" s="87" t="e">
        <f>#REF!</f>
        <v>#REF!</v>
      </c>
      <c r="G17" s="87" t="e">
        <f t="shared" si="8"/>
        <v>#REF!</v>
      </c>
      <c r="H17" s="87" t="e">
        <f>#REF!</f>
        <v>#REF!</v>
      </c>
      <c r="I17" s="87" t="e">
        <f>#REF!</f>
        <v>#REF!</v>
      </c>
      <c r="J17" s="87" t="e">
        <f>#REF!</f>
        <v>#REF!</v>
      </c>
      <c r="K17" s="87" t="e">
        <f t="shared" si="7"/>
        <v>#REF!</v>
      </c>
      <c r="L17" s="87" t="e">
        <f>#REF!</f>
        <v>#REF!</v>
      </c>
      <c r="M17" s="97" t="e">
        <f>#REF!</f>
        <v>#REF!</v>
      </c>
      <c r="N17" s="98">
        <v>1421</v>
      </c>
      <c r="O17" s="98">
        <v>969</v>
      </c>
      <c r="P17" s="98">
        <v>452</v>
      </c>
      <c r="Q17" s="97">
        <f t="shared" si="5"/>
        <v>1441</v>
      </c>
      <c r="R17" s="98">
        <v>989</v>
      </c>
      <c r="S17" s="98">
        <v>452</v>
      </c>
      <c r="T17" s="98"/>
      <c r="U17" s="101">
        <f t="shared" si="3"/>
        <v>20</v>
      </c>
    </row>
    <row r="18" s="73" customFormat="1" ht="20.1" customHeight="1" spans="1:21">
      <c r="A18" s="89" t="s">
        <v>36</v>
      </c>
      <c r="B18" s="87" t="e">
        <f t="shared" si="1"/>
        <v>#REF!</v>
      </c>
      <c r="C18" s="87" t="e">
        <f t="shared" si="6"/>
        <v>#REF!</v>
      </c>
      <c r="D18" s="87" t="e">
        <f>#REF!</f>
        <v>#REF!</v>
      </c>
      <c r="E18" s="87" t="e">
        <f>#REF!</f>
        <v>#REF!</v>
      </c>
      <c r="F18" s="87" t="e">
        <f>#REF!</f>
        <v>#REF!</v>
      </c>
      <c r="G18" s="87" t="e">
        <f t="shared" si="8"/>
        <v>#REF!</v>
      </c>
      <c r="H18" s="87" t="e">
        <f>#REF!</f>
        <v>#REF!</v>
      </c>
      <c r="I18" s="87" t="e">
        <f>#REF!</f>
        <v>#REF!</v>
      </c>
      <c r="J18" s="87" t="e">
        <f>#REF!</f>
        <v>#REF!</v>
      </c>
      <c r="K18" s="87" t="e">
        <f t="shared" si="7"/>
        <v>#REF!</v>
      </c>
      <c r="L18" s="87" t="e">
        <f>#REF!</f>
        <v>#REF!</v>
      </c>
      <c r="M18" s="97" t="e">
        <f>#REF!</f>
        <v>#REF!</v>
      </c>
      <c r="N18" s="98">
        <v>6375</v>
      </c>
      <c r="O18" s="98">
        <v>4504</v>
      </c>
      <c r="P18" s="98">
        <v>1871</v>
      </c>
      <c r="Q18" s="97">
        <f t="shared" si="5"/>
        <v>6449</v>
      </c>
      <c r="R18" s="98">
        <v>4762</v>
      </c>
      <c r="S18" s="98">
        <v>1687</v>
      </c>
      <c r="T18" s="98"/>
      <c r="U18" s="101">
        <v>74</v>
      </c>
    </row>
    <row r="19" ht="20.1" customHeight="1" spans="1:21">
      <c r="A19" s="88" t="s">
        <v>37</v>
      </c>
      <c r="B19" s="87" t="e">
        <f t="shared" si="1"/>
        <v>#REF!</v>
      </c>
      <c r="C19" s="87" t="e">
        <f t="shared" si="6"/>
        <v>#REF!</v>
      </c>
      <c r="D19" s="87" t="e">
        <f>#REF!</f>
        <v>#REF!</v>
      </c>
      <c r="E19" s="87" t="e">
        <f>#REF!</f>
        <v>#REF!</v>
      </c>
      <c r="F19" s="87" t="e">
        <f>#REF!</f>
        <v>#REF!</v>
      </c>
      <c r="G19" s="87" t="e">
        <f t="shared" si="8"/>
        <v>#REF!</v>
      </c>
      <c r="H19" s="87" t="e">
        <f>#REF!</f>
        <v>#REF!</v>
      </c>
      <c r="I19" s="87" t="e">
        <f>#REF!</f>
        <v>#REF!</v>
      </c>
      <c r="J19" s="87" t="e">
        <f>#REF!</f>
        <v>#REF!</v>
      </c>
      <c r="K19" s="87" t="e">
        <f t="shared" si="7"/>
        <v>#REF!</v>
      </c>
      <c r="L19" s="87" t="e">
        <f>#REF!</f>
        <v>#REF!</v>
      </c>
      <c r="M19" s="97" t="e">
        <f>#REF!</f>
        <v>#REF!</v>
      </c>
      <c r="N19" s="91">
        <v>3095</v>
      </c>
      <c r="O19" s="91">
        <v>2120</v>
      </c>
      <c r="P19" s="91">
        <v>975</v>
      </c>
      <c r="Q19" s="91">
        <v>3300</v>
      </c>
      <c r="R19" s="91">
        <v>2371</v>
      </c>
      <c r="S19" s="91">
        <v>929</v>
      </c>
      <c r="T19" s="91"/>
      <c r="U19" s="101">
        <f t="shared" si="3"/>
        <v>205</v>
      </c>
    </row>
    <row r="20" ht="20.1" customHeight="1" spans="1:21">
      <c r="A20" s="88" t="s">
        <v>38</v>
      </c>
      <c r="B20" s="87" t="e">
        <f t="shared" si="1"/>
        <v>#REF!</v>
      </c>
      <c r="C20" s="87" t="e">
        <f t="shared" si="6"/>
        <v>#REF!</v>
      </c>
      <c r="D20" s="87" t="e">
        <f>#REF!</f>
        <v>#REF!</v>
      </c>
      <c r="E20" s="87" t="e">
        <f>#REF!</f>
        <v>#REF!</v>
      </c>
      <c r="F20" s="87" t="e">
        <f>#REF!</f>
        <v>#REF!</v>
      </c>
      <c r="G20" s="87" t="e">
        <f t="shared" si="8"/>
        <v>#REF!</v>
      </c>
      <c r="H20" s="87" t="e">
        <f>#REF!</f>
        <v>#REF!</v>
      </c>
      <c r="I20" s="87" t="e">
        <f>#REF!</f>
        <v>#REF!</v>
      </c>
      <c r="J20" s="87" t="e">
        <f>#REF!</f>
        <v>#REF!</v>
      </c>
      <c r="K20" s="87" t="e">
        <f t="shared" si="7"/>
        <v>#REF!</v>
      </c>
      <c r="L20" s="87" t="e">
        <f>#REF!</f>
        <v>#REF!</v>
      </c>
      <c r="M20" s="97" t="e">
        <f>#REF!</f>
        <v>#REF!</v>
      </c>
      <c r="N20" s="91">
        <v>1724</v>
      </c>
      <c r="O20" s="91">
        <v>1186</v>
      </c>
      <c r="P20" s="91">
        <v>538</v>
      </c>
      <c r="Q20" s="91">
        <v>1776</v>
      </c>
      <c r="R20" s="91">
        <v>1255</v>
      </c>
      <c r="S20" s="91">
        <v>521</v>
      </c>
      <c r="T20" s="91"/>
      <c r="U20" s="101">
        <f t="shared" si="3"/>
        <v>52</v>
      </c>
    </row>
    <row r="21" ht="20.1" customHeight="1" spans="1:21">
      <c r="A21" s="88" t="s">
        <v>39</v>
      </c>
      <c r="B21" s="87" t="e">
        <f t="shared" si="1"/>
        <v>#REF!</v>
      </c>
      <c r="C21" s="87" t="e">
        <f t="shared" si="6"/>
        <v>#REF!</v>
      </c>
      <c r="D21" s="87" t="e">
        <f>#REF!</f>
        <v>#REF!</v>
      </c>
      <c r="E21" s="87" t="e">
        <f>#REF!</f>
        <v>#REF!</v>
      </c>
      <c r="F21" s="87" t="e">
        <f>#REF!</f>
        <v>#REF!</v>
      </c>
      <c r="G21" s="87" t="e">
        <f t="shared" si="8"/>
        <v>#REF!</v>
      </c>
      <c r="H21" s="87" t="e">
        <f>#REF!</f>
        <v>#REF!</v>
      </c>
      <c r="I21" s="87" t="e">
        <f>#REF!</f>
        <v>#REF!</v>
      </c>
      <c r="J21" s="87" t="e">
        <f>#REF!</f>
        <v>#REF!</v>
      </c>
      <c r="K21" s="87" t="e">
        <f t="shared" si="7"/>
        <v>#REF!</v>
      </c>
      <c r="L21" s="87" t="e">
        <f>#REF!</f>
        <v>#REF!</v>
      </c>
      <c r="M21" s="97" t="e">
        <f>#REF!</f>
        <v>#REF!</v>
      </c>
      <c r="N21" s="91">
        <v>1947</v>
      </c>
      <c r="O21" s="91">
        <v>1315</v>
      </c>
      <c r="P21" s="91">
        <v>632</v>
      </c>
      <c r="Q21" s="91">
        <v>2024</v>
      </c>
      <c r="R21" s="91">
        <v>1421</v>
      </c>
      <c r="S21" s="91">
        <v>603</v>
      </c>
      <c r="T21" s="91"/>
      <c r="U21" s="101">
        <f t="shared" si="3"/>
        <v>77</v>
      </c>
    </row>
    <row r="22" ht="20.1" customHeight="1" spans="1:21">
      <c r="A22" s="88" t="s">
        <v>40</v>
      </c>
      <c r="B22" s="87" t="e">
        <f t="shared" si="1"/>
        <v>#REF!</v>
      </c>
      <c r="C22" s="87" t="e">
        <f t="shared" si="6"/>
        <v>#REF!</v>
      </c>
      <c r="D22" s="87" t="e">
        <f>#REF!</f>
        <v>#REF!</v>
      </c>
      <c r="E22" s="87" t="e">
        <f>#REF!</f>
        <v>#REF!</v>
      </c>
      <c r="F22" s="87" t="e">
        <f>#REF!</f>
        <v>#REF!</v>
      </c>
      <c r="G22" s="87" t="e">
        <f t="shared" si="8"/>
        <v>#REF!</v>
      </c>
      <c r="H22" s="87" t="e">
        <f>#REF!</f>
        <v>#REF!</v>
      </c>
      <c r="I22" s="87" t="e">
        <f>#REF!</f>
        <v>#REF!</v>
      </c>
      <c r="J22" s="87" t="e">
        <f>#REF!</f>
        <v>#REF!</v>
      </c>
      <c r="K22" s="87" t="e">
        <f t="shared" si="7"/>
        <v>#REF!</v>
      </c>
      <c r="L22" s="87" t="e">
        <f>#REF!</f>
        <v>#REF!</v>
      </c>
      <c r="M22" s="97" t="e">
        <f>#REF!</f>
        <v>#REF!</v>
      </c>
      <c r="N22" s="91">
        <v>598</v>
      </c>
      <c r="O22" s="91">
        <v>410</v>
      </c>
      <c r="P22" s="91">
        <v>188</v>
      </c>
      <c r="Q22" s="91">
        <v>627</v>
      </c>
      <c r="R22" s="91">
        <v>445</v>
      </c>
      <c r="S22" s="91">
        <v>182</v>
      </c>
      <c r="T22" s="91"/>
      <c r="U22" s="101">
        <f t="shared" si="3"/>
        <v>29</v>
      </c>
    </row>
    <row r="23" ht="20.1" customHeight="1" spans="1:21">
      <c r="A23" s="88" t="s">
        <v>41</v>
      </c>
      <c r="B23" s="87" t="e">
        <f t="shared" si="1"/>
        <v>#REF!</v>
      </c>
      <c r="C23" s="87" t="e">
        <f t="shared" si="6"/>
        <v>#REF!</v>
      </c>
      <c r="D23" s="87" t="e">
        <f>#REF!</f>
        <v>#REF!</v>
      </c>
      <c r="E23" s="87" t="e">
        <f>#REF!</f>
        <v>#REF!</v>
      </c>
      <c r="F23" s="87" t="e">
        <f>#REF!</f>
        <v>#REF!</v>
      </c>
      <c r="G23" s="87" t="e">
        <f t="shared" si="8"/>
        <v>#REF!</v>
      </c>
      <c r="H23" s="87" t="e">
        <f>#REF!</f>
        <v>#REF!</v>
      </c>
      <c r="I23" s="87" t="e">
        <f>#REF!</f>
        <v>#REF!</v>
      </c>
      <c r="J23" s="87" t="e">
        <f>#REF!</f>
        <v>#REF!</v>
      </c>
      <c r="K23" s="87" t="e">
        <f t="shared" si="7"/>
        <v>#REF!</v>
      </c>
      <c r="L23" s="87" t="e">
        <f>#REF!</f>
        <v>#REF!</v>
      </c>
      <c r="M23" s="97" t="e">
        <f>#REF!</f>
        <v>#REF!</v>
      </c>
      <c r="N23" s="91">
        <v>4259</v>
      </c>
      <c r="O23" s="91">
        <v>2975</v>
      </c>
      <c r="P23" s="91">
        <v>1284</v>
      </c>
      <c r="Q23" s="91">
        <v>4408</v>
      </c>
      <c r="R23" s="91">
        <v>3170</v>
      </c>
      <c r="S23" s="91">
        <v>1238</v>
      </c>
      <c r="T23" s="91"/>
      <c r="U23" s="101">
        <f t="shared" si="3"/>
        <v>149</v>
      </c>
    </row>
    <row r="24" ht="20.1" customHeight="1" spans="1:21">
      <c r="A24" s="88" t="s">
        <v>42</v>
      </c>
      <c r="B24" s="87" t="e">
        <f t="shared" si="1"/>
        <v>#REF!</v>
      </c>
      <c r="C24" s="87" t="e">
        <f t="shared" si="6"/>
        <v>#REF!</v>
      </c>
      <c r="D24" s="87" t="e">
        <f>#REF!</f>
        <v>#REF!</v>
      </c>
      <c r="E24" s="87" t="e">
        <f>#REF!</f>
        <v>#REF!</v>
      </c>
      <c r="F24" s="87" t="e">
        <f>#REF!</f>
        <v>#REF!</v>
      </c>
      <c r="G24" s="87" t="e">
        <f t="shared" si="8"/>
        <v>#REF!</v>
      </c>
      <c r="H24" s="87" t="e">
        <f>#REF!</f>
        <v>#REF!</v>
      </c>
      <c r="I24" s="87" t="e">
        <f>#REF!</f>
        <v>#REF!</v>
      </c>
      <c r="J24" s="87" t="e">
        <f>#REF!</f>
        <v>#REF!</v>
      </c>
      <c r="K24" s="87" t="e">
        <f t="shared" si="7"/>
        <v>#REF!</v>
      </c>
      <c r="L24" s="87" t="e">
        <f>#REF!</f>
        <v>#REF!</v>
      </c>
      <c r="M24" s="97" t="e">
        <f>#REF!</f>
        <v>#REF!</v>
      </c>
      <c r="N24" s="91">
        <v>2209</v>
      </c>
      <c r="O24" s="91">
        <v>1494</v>
      </c>
      <c r="P24" s="91">
        <v>715</v>
      </c>
      <c r="Q24" s="91">
        <v>2336</v>
      </c>
      <c r="R24" s="91">
        <v>1647</v>
      </c>
      <c r="S24" s="91">
        <v>689</v>
      </c>
      <c r="T24" s="91"/>
      <c r="U24" s="101">
        <f t="shared" si="3"/>
        <v>127</v>
      </c>
    </row>
    <row r="25" s="74" customFormat="1" ht="20.1" customHeight="1" spans="1:21">
      <c r="A25" s="86" t="s">
        <v>43</v>
      </c>
      <c r="B25" s="90" t="e">
        <f t="shared" si="1"/>
        <v>#REF!</v>
      </c>
      <c r="C25" s="90" t="e">
        <f>D25+E25</f>
        <v>#REF!</v>
      </c>
      <c r="D25" s="90" t="e">
        <f>#REF!</f>
        <v>#REF!</v>
      </c>
      <c r="E25" s="90" t="e">
        <f>#REF!</f>
        <v>#REF!</v>
      </c>
      <c r="F25" s="87" t="e">
        <f>#REF!</f>
        <v>#REF!</v>
      </c>
      <c r="G25" s="90" t="e">
        <f t="shared" si="8"/>
        <v>#REF!</v>
      </c>
      <c r="H25" s="90" t="e">
        <f>#REF!</f>
        <v>#REF!</v>
      </c>
      <c r="I25" s="90" t="e">
        <f>#REF!</f>
        <v>#REF!</v>
      </c>
      <c r="J25" s="87" t="e">
        <f>#REF!</f>
        <v>#REF!</v>
      </c>
      <c r="K25" s="90" t="e">
        <f t="shared" si="7"/>
        <v>#REF!</v>
      </c>
      <c r="L25" s="90" t="e">
        <f>#REF!</f>
        <v>#REF!</v>
      </c>
      <c r="M25" s="99" t="e">
        <f>#REF!</f>
        <v>#REF!</v>
      </c>
      <c r="N25" s="100">
        <v>624</v>
      </c>
      <c r="O25" s="100">
        <v>423</v>
      </c>
      <c r="P25" s="100">
        <v>201</v>
      </c>
      <c r="Q25" s="100">
        <v>713</v>
      </c>
      <c r="R25" s="100">
        <v>505</v>
      </c>
      <c r="S25" s="100">
        <v>208</v>
      </c>
      <c r="T25" s="100"/>
      <c r="U25" s="101">
        <f t="shared" si="3"/>
        <v>89</v>
      </c>
    </row>
    <row r="26" s="74" customFormat="1" ht="20.1" customHeight="1" spans="1:21">
      <c r="A26" s="86" t="s">
        <v>44</v>
      </c>
      <c r="B26" s="90" t="e">
        <f t="shared" si="1"/>
        <v>#REF!</v>
      </c>
      <c r="C26" s="90" t="e">
        <f>D26+E26</f>
        <v>#REF!</v>
      </c>
      <c r="D26" s="90" t="e">
        <f>#REF!</f>
        <v>#REF!</v>
      </c>
      <c r="E26" s="90" t="e">
        <f>#REF!</f>
        <v>#REF!</v>
      </c>
      <c r="F26" s="87" t="e">
        <f>#REF!</f>
        <v>#REF!</v>
      </c>
      <c r="G26" s="90" t="e">
        <f t="shared" si="8"/>
        <v>#REF!</v>
      </c>
      <c r="H26" s="90" t="e">
        <f>#REF!</f>
        <v>#REF!</v>
      </c>
      <c r="I26" s="90" t="e">
        <f>#REF!</f>
        <v>#REF!</v>
      </c>
      <c r="J26" s="87" t="e">
        <f>#REF!</f>
        <v>#REF!</v>
      </c>
      <c r="K26" s="90" t="e">
        <f t="shared" si="7"/>
        <v>#REF!</v>
      </c>
      <c r="L26" s="90" t="e">
        <f>#REF!</f>
        <v>#REF!</v>
      </c>
      <c r="M26" s="99" t="e">
        <f>#REF!</f>
        <v>#REF!</v>
      </c>
      <c r="N26" s="100">
        <v>3062</v>
      </c>
      <c r="O26" s="100">
        <v>2086</v>
      </c>
      <c r="P26" s="100">
        <v>976</v>
      </c>
      <c r="Q26" s="100">
        <v>3305</v>
      </c>
      <c r="R26" s="100">
        <v>2307</v>
      </c>
      <c r="S26" s="100">
        <v>998</v>
      </c>
      <c r="T26" s="100"/>
      <c r="U26" s="101">
        <f t="shared" si="3"/>
        <v>243</v>
      </c>
    </row>
    <row r="27" s="74" customFormat="1" ht="20.1" customHeight="1" spans="1:21">
      <c r="A27" s="86" t="s">
        <v>45</v>
      </c>
      <c r="B27" s="90" t="e">
        <f t="shared" si="1"/>
        <v>#REF!</v>
      </c>
      <c r="C27" s="90" t="e">
        <f>D27+E27</f>
        <v>#REF!</v>
      </c>
      <c r="D27" s="90" t="e">
        <f>#REF!</f>
        <v>#REF!</v>
      </c>
      <c r="E27" s="90" t="e">
        <f>#REF!</f>
        <v>#REF!</v>
      </c>
      <c r="F27" s="87" t="e">
        <f>#REF!</f>
        <v>#REF!</v>
      </c>
      <c r="G27" s="90" t="e">
        <f t="shared" si="8"/>
        <v>#REF!</v>
      </c>
      <c r="H27" s="90" t="e">
        <f>#REF!</f>
        <v>#REF!</v>
      </c>
      <c r="I27" s="90" t="e">
        <f>#REF!</f>
        <v>#REF!</v>
      </c>
      <c r="J27" s="87" t="e">
        <f>#REF!</f>
        <v>#REF!</v>
      </c>
      <c r="K27" s="90" t="e">
        <f t="shared" si="7"/>
        <v>#REF!</v>
      </c>
      <c r="L27" s="90" t="e">
        <f>#REF!</f>
        <v>#REF!</v>
      </c>
      <c r="M27" s="99" t="e">
        <f>#REF!</f>
        <v>#REF!</v>
      </c>
      <c r="N27" s="100">
        <v>1369</v>
      </c>
      <c r="O27" s="100">
        <v>935</v>
      </c>
      <c r="P27" s="100">
        <v>434</v>
      </c>
      <c r="Q27" s="100">
        <v>1459</v>
      </c>
      <c r="R27" s="100">
        <v>1042</v>
      </c>
      <c r="S27" s="100">
        <v>417</v>
      </c>
      <c r="T27" s="100"/>
      <c r="U27" s="101">
        <f t="shared" si="3"/>
        <v>90</v>
      </c>
    </row>
  </sheetData>
  <mergeCells count="8">
    <mergeCell ref="A2:M2"/>
    <mergeCell ref="C3:F3"/>
    <mergeCell ref="G3:J3"/>
    <mergeCell ref="K3:M3"/>
    <mergeCell ref="N3:P3"/>
    <mergeCell ref="Q3:S3"/>
    <mergeCell ref="A3:A4"/>
    <mergeCell ref="B3:B4"/>
  </mergeCells>
  <printOptions horizontalCentered="1"/>
  <pageMargins left="0.31496062992126" right="0.354330708661417" top="0.748031496062992" bottom="0.433070866141732" header="0.511811023622047" footer="0.275590551181102"/>
  <pageSetup paperSize="9" scale="9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J29"/>
  <sheetViews>
    <sheetView workbookViewId="0">
      <selection activeCell="B8" sqref="B8:D17"/>
    </sheetView>
  </sheetViews>
  <sheetFormatPr defaultColWidth="9" defaultRowHeight="13.5"/>
  <cols>
    <col min="1" max="1" width="31.1333333333333" style="43" customWidth="1"/>
    <col min="2" max="4" width="9.5" style="48" customWidth="1"/>
    <col min="5" max="16384" width="9" style="48"/>
  </cols>
  <sheetData>
    <row r="1" ht="12.75" customHeight="1" spans="1:1">
      <c r="A1" s="49" t="s">
        <v>0</v>
      </c>
    </row>
    <row r="2" ht="40.5" customHeight="1" spans="1:10">
      <c r="A2" s="50" t="s">
        <v>46</v>
      </c>
      <c r="B2" s="50"/>
      <c r="C2" s="50"/>
      <c r="D2" s="50"/>
      <c r="E2" s="50"/>
      <c r="F2" s="50"/>
      <c r="G2" s="50"/>
      <c r="H2" s="50"/>
      <c r="I2" s="50"/>
      <c r="J2" s="50"/>
    </row>
    <row r="3" s="43" customFormat="1" ht="29.25" customHeight="1" spans="1:10">
      <c r="A3" s="51" t="s">
        <v>2</v>
      </c>
      <c r="B3" s="52" t="s">
        <v>47</v>
      </c>
      <c r="C3" s="53"/>
      <c r="D3" s="54"/>
      <c r="E3" s="52" t="s">
        <v>48</v>
      </c>
      <c r="F3" s="53"/>
      <c r="G3" s="54"/>
      <c r="H3" s="52" t="s">
        <v>49</v>
      </c>
      <c r="I3" s="53"/>
      <c r="J3" s="54"/>
    </row>
    <row r="4" s="43" customFormat="1" ht="25.5" customHeight="1" spans="1:10">
      <c r="A4" s="55"/>
      <c r="B4" s="56" t="s">
        <v>50</v>
      </c>
      <c r="C4" s="57" t="s">
        <v>11</v>
      </c>
      <c r="D4" s="57" t="s">
        <v>12</v>
      </c>
      <c r="E4" s="56" t="s">
        <v>50</v>
      </c>
      <c r="F4" s="57" t="s">
        <v>11</v>
      </c>
      <c r="G4" s="57" t="s">
        <v>12</v>
      </c>
      <c r="H4" s="56" t="s">
        <v>50</v>
      </c>
      <c r="I4" s="57" t="s">
        <v>11</v>
      </c>
      <c r="J4" s="57" t="s">
        <v>12</v>
      </c>
    </row>
    <row r="5" s="44" customFormat="1" ht="20.1" customHeight="1" spans="1:10">
      <c r="A5" s="58" t="s">
        <v>17</v>
      </c>
      <c r="B5" s="59">
        <f>E5+H5</f>
        <v>33399</v>
      </c>
      <c r="C5" s="59">
        <f t="shared" ref="C5:D20" si="0">F5+I5</f>
        <v>25050</v>
      </c>
      <c r="D5" s="59">
        <f t="shared" si="0"/>
        <v>8349</v>
      </c>
      <c r="E5" s="59">
        <f t="shared" ref="E5:J5" si="1">SUM(E6,E18:E26)</f>
        <v>28963</v>
      </c>
      <c r="F5" s="59">
        <f t="shared" si="1"/>
        <v>21193</v>
      </c>
      <c r="G5" s="59">
        <f t="shared" si="1"/>
        <v>7770</v>
      </c>
      <c r="H5" s="59">
        <f t="shared" si="1"/>
        <v>4436</v>
      </c>
      <c r="I5" s="59">
        <f t="shared" si="1"/>
        <v>3857</v>
      </c>
      <c r="J5" s="59">
        <f t="shared" si="1"/>
        <v>579</v>
      </c>
    </row>
    <row r="6" s="45" customFormat="1" ht="20.1" customHeight="1" spans="1:10">
      <c r="A6" s="60" t="s">
        <v>20</v>
      </c>
      <c r="B6" s="61">
        <f t="shared" ref="B6:D26" si="2">E6+H6</f>
        <v>11518</v>
      </c>
      <c r="C6" s="61">
        <f t="shared" si="0"/>
        <v>8788</v>
      </c>
      <c r="D6" s="61">
        <f t="shared" si="0"/>
        <v>2730</v>
      </c>
      <c r="E6" s="61">
        <v>10052</v>
      </c>
      <c r="F6" s="62">
        <v>7456</v>
      </c>
      <c r="G6" s="62">
        <v>2596</v>
      </c>
      <c r="H6" s="62">
        <f>SUM(I6:J6)</f>
        <v>1466</v>
      </c>
      <c r="I6" s="66">
        <v>1332</v>
      </c>
      <c r="J6" s="66">
        <v>134</v>
      </c>
    </row>
    <row r="7" s="46" customFormat="1" ht="20.1" customHeight="1" spans="1:10">
      <c r="A7" s="63" t="s">
        <v>22</v>
      </c>
      <c r="B7" s="61">
        <f t="shared" si="2"/>
        <v>1573</v>
      </c>
      <c r="C7" s="61">
        <f t="shared" si="0"/>
        <v>1192</v>
      </c>
      <c r="D7" s="61">
        <f t="shared" si="0"/>
        <v>381</v>
      </c>
      <c r="E7" s="61">
        <v>1436</v>
      </c>
      <c r="F7" s="62">
        <v>1074</v>
      </c>
      <c r="G7" s="62">
        <v>362</v>
      </c>
      <c r="H7" s="62">
        <f t="shared" ref="H7:H26" si="3">SUM(I7:J7)</f>
        <v>137</v>
      </c>
      <c r="I7" s="67">
        <v>118</v>
      </c>
      <c r="J7" s="67">
        <v>19</v>
      </c>
    </row>
    <row r="8" s="46" customFormat="1" ht="20.1" customHeight="1" spans="1:10">
      <c r="A8" s="63" t="s">
        <v>51</v>
      </c>
      <c r="B8" s="61">
        <f t="shared" si="2"/>
        <v>697</v>
      </c>
      <c r="C8" s="61">
        <f t="shared" si="0"/>
        <v>536</v>
      </c>
      <c r="D8" s="61">
        <f t="shared" si="0"/>
        <v>161</v>
      </c>
      <c r="E8" s="61">
        <v>635</v>
      </c>
      <c r="F8" s="62">
        <v>483</v>
      </c>
      <c r="G8" s="62">
        <v>152</v>
      </c>
      <c r="H8" s="62">
        <f t="shared" si="3"/>
        <v>62</v>
      </c>
      <c r="I8" s="67">
        <v>53</v>
      </c>
      <c r="J8" s="67">
        <v>9</v>
      </c>
    </row>
    <row r="9" s="46" customFormat="1" ht="20.1" customHeight="1" spans="1:10">
      <c r="A9" s="63" t="s">
        <v>52</v>
      </c>
      <c r="B9" s="61">
        <f t="shared" si="2"/>
        <v>149</v>
      </c>
      <c r="C9" s="61">
        <f t="shared" si="0"/>
        <v>115</v>
      </c>
      <c r="D9" s="61">
        <f t="shared" si="0"/>
        <v>34</v>
      </c>
      <c r="E9" s="61">
        <v>135</v>
      </c>
      <c r="F9" s="62">
        <v>103</v>
      </c>
      <c r="G9" s="62">
        <v>32</v>
      </c>
      <c r="H9" s="62">
        <f t="shared" si="3"/>
        <v>14</v>
      </c>
      <c r="I9" s="67">
        <v>12</v>
      </c>
      <c r="J9" s="67">
        <v>2</v>
      </c>
    </row>
    <row r="10" s="46" customFormat="1" ht="20.1" customHeight="1" spans="1:10">
      <c r="A10" s="63" t="s">
        <v>53</v>
      </c>
      <c r="B10" s="61">
        <f t="shared" si="2"/>
        <v>169</v>
      </c>
      <c r="C10" s="61">
        <f t="shared" si="0"/>
        <v>122</v>
      </c>
      <c r="D10" s="61">
        <f t="shared" si="0"/>
        <v>47</v>
      </c>
      <c r="E10" s="61">
        <v>154</v>
      </c>
      <c r="F10" s="62">
        <v>109</v>
      </c>
      <c r="G10" s="62">
        <v>45</v>
      </c>
      <c r="H10" s="62">
        <f t="shared" si="3"/>
        <v>15</v>
      </c>
      <c r="I10" s="67">
        <v>13</v>
      </c>
      <c r="J10" s="67">
        <v>2</v>
      </c>
    </row>
    <row r="11" s="46" customFormat="1" ht="20.1" customHeight="1" spans="1:10">
      <c r="A11" s="63" t="s">
        <v>54</v>
      </c>
      <c r="B11" s="61">
        <f t="shared" si="2"/>
        <v>315</v>
      </c>
      <c r="C11" s="61">
        <f t="shared" si="0"/>
        <v>233</v>
      </c>
      <c r="D11" s="61">
        <f t="shared" si="0"/>
        <v>82</v>
      </c>
      <c r="E11" s="61">
        <v>283</v>
      </c>
      <c r="F11" s="62">
        <v>205</v>
      </c>
      <c r="G11" s="62">
        <v>78</v>
      </c>
      <c r="H11" s="62">
        <f t="shared" si="3"/>
        <v>32</v>
      </c>
      <c r="I11" s="67">
        <v>28</v>
      </c>
      <c r="J11" s="67">
        <v>4</v>
      </c>
    </row>
    <row r="12" s="46" customFormat="1" ht="20.1" customHeight="1" spans="1:10">
      <c r="A12" s="63" t="s">
        <v>55</v>
      </c>
      <c r="B12" s="61">
        <f t="shared" si="2"/>
        <v>61</v>
      </c>
      <c r="C12" s="61">
        <f t="shared" si="0"/>
        <v>45</v>
      </c>
      <c r="D12" s="61">
        <f t="shared" si="0"/>
        <v>16</v>
      </c>
      <c r="E12" s="61">
        <v>53</v>
      </c>
      <c r="F12" s="62">
        <v>38</v>
      </c>
      <c r="G12" s="62">
        <v>15</v>
      </c>
      <c r="H12" s="62">
        <f t="shared" si="3"/>
        <v>8</v>
      </c>
      <c r="I12" s="67">
        <v>7</v>
      </c>
      <c r="J12" s="67">
        <v>1</v>
      </c>
    </row>
    <row r="13" s="46" customFormat="1" ht="20.1" customHeight="1" spans="1:10">
      <c r="A13" s="63" t="s">
        <v>56</v>
      </c>
      <c r="B13" s="61">
        <f t="shared" si="2"/>
        <v>70</v>
      </c>
      <c r="C13" s="61">
        <f t="shared" si="0"/>
        <v>52</v>
      </c>
      <c r="D13" s="61">
        <f t="shared" si="0"/>
        <v>18</v>
      </c>
      <c r="E13" s="64">
        <v>64</v>
      </c>
      <c r="F13" s="62">
        <v>47</v>
      </c>
      <c r="G13" s="62">
        <v>17</v>
      </c>
      <c r="H13" s="62">
        <f t="shared" si="3"/>
        <v>6</v>
      </c>
      <c r="I13" s="67">
        <v>5</v>
      </c>
      <c r="J13" s="67">
        <v>1</v>
      </c>
    </row>
    <row r="14" s="46" customFormat="1" ht="20.1" customHeight="1" spans="1:10">
      <c r="A14" s="63" t="s">
        <v>57</v>
      </c>
      <c r="B14" s="61">
        <f t="shared" si="2"/>
        <v>112</v>
      </c>
      <c r="C14" s="61">
        <f t="shared" si="0"/>
        <v>89</v>
      </c>
      <c r="D14" s="61">
        <f t="shared" si="0"/>
        <v>23</v>
      </c>
      <c r="E14" s="64">
        <v>112</v>
      </c>
      <c r="F14" s="62">
        <v>89</v>
      </c>
      <c r="G14" s="62">
        <v>23</v>
      </c>
      <c r="H14" s="62">
        <f t="shared" si="3"/>
        <v>0</v>
      </c>
      <c r="I14" s="67">
        <v>0</v>
      </c>
      <c r="J14" s="67">
        <v>0</v>
      </c>
    </row>
    <row r="15" s="46" customFormat="1" ht="20.1" customHeight="1" spans="1:10">
      <c r="A15" s="63" t="s">
        <v>34</v>
      </c>
      <c r="B15" s="61">
        <f t="shared" si="2"/>
        <v>1733</v>
      </c>
      <c r="C15" s="61">
        <f t="shared" si="0"/>
        <v>1271</v>
      </c>
      <c r="D15" s="61">
        <f t="shared" si="0"/>
        <v>462</v>
      </c>
      <c r="E15" s="64">
        <v>1484</v>
      </c>
      <c r="F15" s="62">
        <v>1043</v>
      </c>
      <c r="G15" s="62">
        <v>441</v>
      </c>
      <c r="H15" s="62">
        <f t="shared" si="3"/>
        <v>249</v>
      </c>
      <c r="I15" s="67">
        <v>228</v>
      </c>
      <c r="J15" s="67">
        <v>21</v>
      </c>
    </row>
    <row r="16" s="46" customFormat="1" ht="20.1" customHeight="1" spans="1:10">
      <c r="A16" s="63" t="s">
        <v>35</v>
      </c>
      <c r="B16" s="61">
        <f t="shared" si="2"/>
        <v>1434</v>
      </c>
      <c r="C16" s="61">
        <f t="shared" si="0"/>
        <v>978</v>
      </c>
      <c r="D16" s="61">
        <f t="shared" si="0"/>
        <v>456</v>
      </c>
      <c r="E16" s="64">
        <v>1361</v>
      </c>
      <c r="F16" s="62">
        <v>923</v>
      </c>
      <c r="G16" s="62">
        <v>438</v>
      </c>
      <c r="H16" s="62">
        <f t="shared" si="3"/>
        <v>73</v>
      </c>
      <c r="I16" s="67">
        <v>55</v>
      </c>
      <c r="J16" s="67">
        <v>18</v>
      </c>
    </row>
    <row r="17" s="46" customFormat="1" ht="20.1" customHeight="1" spans="1:10">
      <c r="A17" s="63" t="s">
        <v>36</v>
      </c>
      <c r="B17" s="61">
        <f t="shared" si="2"/>
        <v>6778</v>
      </c>
      <c r="C17" s="61">
        <f t="shared" si="0"/>
        <v>5347</v>
      </c>
      <c r="D17" s="61">
        <f t="shared" si="0"/>
        <v>1431</v>
      </c>
      <c r="E17" s="64">
        <v>5771</v>
      </c>
      <c r="F17" s="62">
        <v>4416</v>
      </c>
      <c r="G17" s="62">
        <v>1355</v>
      </c>
      <c r="H17" s="62">
        <f t="shared" si="3"/>
        <v>1007</v>
      </c>
      <c r="I17" s="67">
        <v>931</v>
      </c>
      <c r="J17" s="67">
        <v>76</v>
      </c>
    </row>
    <row r="18" ht="20.1" customHeight="1" spans="1:10">
      <c r="A18" s="60" t="s">
        <v>37</v>
      </c>
      <c r="B18" s="61">
        <f t="shared" si="2"/>
        <v>3575</v>
      </c>
      <c r="C18" s="61">
        <f t="shared" si="0"/>
        <v>2655</v>
      </c>
      <c r="D18" s="61">
        <f t="shared" si="0"/>
        <v>920</v>
      </c>
      <c r="E18" s="64">
        <v>3274</v>
      </c>
      <c r="F18" s="62">
        <v>2405</v>
      </c>
      <c r="G18" s="62">
        <v>869</v>
      </c>
      <c r="H18" s="62">
        <f t="shared" si="3"/>
        <v>301</v>
      </c>
      <c r="I18" s="67">
        <v>250</v>
      </c>
      <c r="J18" s="67">
        <v>51</v>
      </c>
    </row>
    <row r="19" ht="20.1" customHeight="1" spans="1:10">
      <c r="A19" s="60" t="s">
        <v>38</v>
      </c>
      <c r="B19" s="61">
        <f t="shared" si="2"/>
        <v>1882</v>
      </c>
      <c r="C19" s="61">
        <f t="shared" si="0"/>
        <v>1375</v>
      </c>
      <c r="D19" s="61">
        <f t="shared" si="0"/>
        <v>507</v>
      </c>
      <c r="E19" s="64">
        <v>1578</v>
      </c>
      <c r="F19" s="62">
        <v>1141</v>
      </c>
      <c r="G19" s="62">
        <v>437</v>
      </c>
      <c r="H19" s="62">
        <f t="shared" si="3"/>
        <v>304</v>
      </c>
      <c r="I19" s="67">
        <v>234</v>
      </c>
      <c r="J19" s="67">
        <v>70</v>
      </c>
    </row>
    <row r="20" s="44" customFormat="1" ht="20.1" customHeight="1" spans="1:10">
      <c r="A20" s="60" t="s">
        <v>43</v>
      </c>
      <c r="B20" s="61">
        <f t="shared" si="2"/>
        <v>745</v>
      </c>
      <c r="C20" s="61">
        <f t="shared" si="0"/>
        <v>555</v>
      </c>
      <c r="D20" s="61">
        <f t="shared" si="0"/>
        <v>190</v>
      </c>
      <c r="E20" s="64">
        <v>660</v>
      </c>
      <c r="F20" s="65">
        <v>483</v>
      </c>
      <c r="G20" s="65">
        <v>177</v>
      </c>
      <c r="H20" s="65">
        <f t="shared" si="3"/>
        <v>85</v>
      </c>
      <c r="I20" s="68">
        <v>72</v>
      </c>
      <c r="J20" s="68">
        <v>13</v>
      </c>
    </row>
    <row r="21" s="44" customFormat="1" ht="20.1" customHeight="1" spans="1:10">
      <c r="A21" s="60" t="s">
        <v>44</v>
      </c>
      <c r="B21" s="61">
        <f t="shared" si="2"/>
        <v>3338</v>
      </c>
      <c r="C21" s="61">
        <f t="shared" si="2"/>
        <v>2401</v>
      </c>
      <c r="D21" s="61">
        <f t="shared" si="2"/>
        <v>937</v>
      </c>
      <c r="E21" s="64">
        <v>3098</v>
      </c>
      <c r="F21" s="65">
        <v>2223</v>
      </c>
      <c r="G21" s="65">
        <v>875</v>
      </c>
      <c r="H21" s="65">
        <f t="shared" si="3"/>
        <v>240</v>
      </c>
      <c r="I21" s="68">
        <v>178</v>
      </c>
      <c r="J21" s="68">
        <v>62</v>
      </c>
    </row>
    <row r="22" s="44" customFormat="1" ht="20.1" customHeight="1" spans="1:10">
      <c r="A22" s="60" t="s">
        <v>45</v>
      </c>
      <c r="B22" s="61">
        <f t="shared" si="2"/>
        <v>1572</v>
      </c>
      <c r="C22" s="61">
        <f t="shared" si="2"/>
        <v>1150</v>
      </c>
      <c r="D22" s="61">
        <f t="shared" si="2"/>
        <v>422</v>
      </c>
      <c r="E22" s="64">
        <v>1455</v>
      </c>
      <c r="F22" s="65">
        <v>1056</v>
      </c>
      <c r="G22" s="65">
        <v>399</v>
      </c>
      <c r="H22" s="65">
        <f t="shared" si="3"/>
        <v>117</v>
      </c>
      <c r="I22" s="68">
        <v>94</v>
      </c>
      <c r="J22" s="68">
        <v>23</v>
      </c>
    </row>
    <row r="23" ht="20.1" customHeight="1" spans="1:10">
      <c r="A23" s="60" t="s">
        <v>39</v>
      </c>
      <c r="B23" s="61">
        <f t="shared" si="2"/>
        <v>2213</v>
      </c>
      <c r="C23" s="61">
        <f t="shared" si="2"/>
        <v>1595</v>
      </c>
      <c r="D23" s="61">
        <f t="shared" si="2"/>
        <v>618</v>
      </c>
      <c r="E23" s="64">
        <v>1937</v>
      </c>
      <c r="F23" s="62">
        <v>1384</v>
      </c>
      <c r="G23" s="62">
        <v>553</v>
      </c>
      <c r="H23" s="62">
        <f t="shared" si="3"/>
        <v>276</v>
      </c>
      <c r="I23" s="67">
        <v>211</v>
      </c>
      <c r="J23" s="67">
        <v>65</v>
      </c>
    </row>
    <row r="24" ht="20.1" customHeight="1" spans="1:10">
      <c r="A24" s="60" t="s">
        <v>40</v>
      </c>
      <c r="B24" s="61">
        <f t="shared" si="2"/>
        <v>665</v>
      </c>
      <c r="C24" s="61">
        <f t="shared" si="2"/>
        <v>492</v>
      </c>
      <c r="D24" s="61">
        <f t="shared" si="2"/>
        <v>173</v>
      </c>
      <c r="E24" s="64">
        <v>560</v>
      </c>
      <c r="F24" s="62">
        <v>404</v>
      </c>
      <c r="G24" s="62">
        <v>156</v>
      </c>
      <c r="H24" s="62">
        <f t="shared" si="3"/>
        <v>105</v>
      </c>
      <c r="I24" s="67">
        <v>88</v>
      </c>
      <c r="J24" s="67">
        <v>17</v>
      </c>
    </row>
    <row r="25" ht="20.1" customHeight="1" spans="1:10">
      <c r="A25" s="60" t="s">
        <v>41</v>
      </c>
      <c r="B25" s="61">
        <f t="shared" si="2"/>
        <v>5335</v>
      </c>
      <c r="C25" s="61">
        <f t="shared" si="2"/>
        <v>4185</v>
      </c>
      <c r="D25" s="61">
        <f t="shared" si="2"/>
        <v>1150</v>
      </c>
      <c r="E25" s="64">
        <v>4132</v>
      </c>
      <c r="F25" s="62">
        <v>3046</v>
      </c>
      <c r="G25" s="62">
        <v>1086</v>
      </c>
      <c r="H25" s="62">
        <f t="shared" si="3"/>
        <v>1203</v>
      </c>
      <c r="I25" s="67">
        <v>1139</v>
      </c>
      <c r="J25" s="67">
        <v>64</v>
      </c>
    </row>
    <row r="26" ht="20.1" customHeight="1" spans="1:10">
      <c r="A26" s="60" t="s">
        <v>42</v>
      </c>
      <c r="B26" s="61">
        <f t="shared" si="2"/>
        <v>2556</v>
      </c>
      <c r="C26" s="61">
        <f t="shared" si="2"/>
        <v>1854</v>
      </c>
      <c r="D26" s="61">
        <f t="shared" si="2"/>
        <v>702</v>
      </c>
      <c r="E26" s="64">
        <v>2217</v>
      </c>
      <c r="F26" s="62">
        <v>1595</v>
      </c>
      <c r="G26" s="62">
        <v>622</v>
      </c>
      <c r="H26" s="62">
        <f t="shared" si="3"/>
        <v>339</v>
      </c>
      <c r="I26" s="67">
        <v>259</v>
      </c>
      <c r="J26" s="67">
        <v>80</v>
      </c>
    </row>
    <row r="27" s="47" customFormat="1" ht="20.1" customHeight="1"/>
    <row r="28" s="47" customFormat="1" ht="20.1" customHeight="1"/>
    <row r="29" s="47" customFormat="1" ht="20.1" customHeight="1"/>
  </sheetData>
  <mergeCells count="5">
    <mergeCell ref="A2:J2"/>
    <mergeCell ref="B3:D3"/>
    <mergeCell ref="E3:G3"/>
    <mergeCell ref="H3:J3"/>
    <mergeCell ref="A3:A4"/>
  </mergeCells>
  <printOptions horizontalCentered="1"/>
  <pageMargins left="0.78740157480315" right="0.590551181102362" top="0.748031496062992" bottom="0.551181102362205" header="0.31496062992126" footer="0.31496062992126"/>
  <pageSetup paperSize="9" scale="9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40"/>
  <sheetViews>
    <sheetView tabSelected="1" topLeftCell="A4" workbookViewId="0">
      <selection activeCell="I14" sqref="I14"/>
    </sheetView>
  </sheetViews>
  <sheetFormatPr defaultColWidth="10" defaultRowHeight="13.5"/>
  <cols>
    <col min="1" max="1" width="6.75" style="1" customWidth="1"/>
    <col min="2" max="2" width="8.5" style="1" customWidth="1"/>
    <col min="3" max="3" width="1.75" style="1" hidden="1" customWidth="1"/>
    <col min="4" max="4" width="14.8833333333333" style="1" customWidth="1"/>
    <col min="5" max="5" width="17.75" style="1" customWidth="1"/>
    <col min="6" max="6" width="3.13333333333333" style="1" customWidth="1"/>
    <col min="7" max="7" width="11.3833333333333" style="1" customWidth="1"/>
    <col min="8" max="8" width="10.1333333333333" style="1" customWidth="1"/>
    <col min="9" max="9" width="10.25" style="1" customWidth="1"/>
    <col min="10" max="16384" width="10" style="1"/>
  </cols>
  <sheetData>
    <row r="1" ht="19" customHeight="1" spans="1:4">
      <c r="A1" s="2" t="s">
        <v>58</v>
      </c>
      <c r="B1" s="3"/>
      <c r="C1" s="3"/>
      <c r="D1" s="3"/>
    </row>
    <row r="2" ht="46.5" customHeight="1" spans="1:9">
      <c r="A2" s="4" t="s">
        <v>59</v>
      </c>
      <c r="B2" s="4"/>
      <c r="C2" s="4"/>
      <c r="D2" s="4"/>
      <c r="E2" s="4"/>
      <c r="F2" s="4"/>
      <c r="G2" s="4"/>
      <c r="H2" s="4"/>
      <c r="I2" s="4"/>
    </row>
    <row r="3" ht="22.5" customHeight="1" spans="1:9">
      <c r="A3" s="5" t="s">
        <v>60</v>
      </c>
      <c r="B3" s="5"/>
      <c r="C3" s="5"/>
      <c r="D3" s="5"/>
      <c r="E3" s="5"/>
      <c r="F3" s="5"/>
      <c r="G3" s="5"/>
      <c r="H3" s="5"/>
      <c r="I3" s="5"/>
    </row>
    <row r="4" ht="21" customHeight="1" spans="1:9">
      <c r="A4" s="6" t="s">
        <v>61</v>
      </c>
      <c r="B4" s="7"/>
      <c r="C4" s="7"/>
      <c r="D4" s="8" t="s">
        <v>62</v>
      </c>
      <c r="E4" s="8"/>
      <c r="F4" s="8"/>
      <c r="G4" s="8"/>
      <c r="H4" s="8"/>
      <c r="I4" s="8"/>
    </row>
    <row r="5" ht="21" customHeight="1" spans="1:9">
      <c r="A5" s="6" t="s">
        <v>63</v>
      </c>
      <c r="B5" s="7"/>
      <c r="C5" s="7"/>
      <c r="D5" s="9" t="s">
        <v>64</v>
      </c>
      <c r="E5" s="9"/>
      <c r="F5" s="6" t="s">
        <v>65</v>
      </c>
      <c r="G5" s="10"/>
      <c r="H5" s="8" t="s">
        <v>66</v>
      </c>
      <c r="I5" s="8"/>
    </row>
    <row r="6" ht="21" customHeight="1" spans="1:9">
      <c r="A6" s="11" t="s">
        <v>67</v>
      </c>
      <c r="B6" s="12"/>
      <c r="C6" s="13"/>
      <c r="D6" s="14" t="s">
        <v>68</v>
      </c>
      <c r="E6" s="8">
        <v>147</v>
      </c>
      <c r="F6" s="15" t="s">
        <v>69</v>
      </c>
      <c r="G6" s="16"/>
      <c r="H6" s="6">
        <v>147</v>
      </c>
      <c r="I6" s="10"/>
    </row>
    <row r="7" ht="21" customHeight="1" spans="1:9">
      <c r="A7" s="17"/>
      <c r="B7" s="18"/>
      <c r="C7" s="19"/>
      <c r="D7" s="20" t="s">
        <v>70</v>
      </c>
      <c r="E7" s="8">
        <v>147</v>
      </c>
      <c r="F7" s="15" t="s">
        <v>70</v>
      </c>
      <c r="G7" s="16"/>
      <c r="H7" s="6">
        <v>147</v>
      </c>
      <c r="I7" s="10"/>
    </row>
    <row r="8" ht="21" customHeight="1" spans="1:9">
      <c r="A8" s="21"/>
      <c r="B8" s="22"/>
      <c r="C8" s="23"/>
      <c r="D8" s="20" t="s">
        <v>71</v>
      </c>
      <c r="E8" s="8">
        <v>0</v>
      </c>
      <c r="F8" s="15" t="s">
        <v>72</v>
      </c>
      <c r="G8" s="16"/>
      <c r="H8" s="6">
        <v>0</v>
      </c>
      <c r="I8" s="10"/>
    </row>
    <row r="9" ht="21" customHeight="1" spans="1:9">
      <c r="A9" s="8" t="s">
        <v>73</v>
      </c>
      <c r="B9" s="8" t="s">
        <v>74</v>
      </c>
      <c r="C9" s="8"/>
      <c r="D9" s="8"/>
      <c r="E9" s="8"/>
      <c r="F9" s="6" t="s">
        <v>75</v>
      </c>
      <c r="G9" s="7"/>
      <c r="H9" s="7"/>
      <c r="I9" s="10"/>
    </row>
    <row r="10" ht="40" customHeight="1" spans="1:9">
      <c r="A10" s="24"/>
      <c r="B10" s="25" t="s">
        <v>76</v>
      </c>
      <c r="C10" s="25"/>
      <c r="D10" s="25"/>
      <c r="E10" s="25"/>
      <c r="F10" s="25" t="s">
        <v>76</v>
      </c>
      <c r="G10" s="25"/>
      <c r="H10" s="25"/>
      <c r="I10" s="25"/>
    </row>
    <row r="11" ht="21" customHeight="1" spans="1:9">
      <c r="A11" s="24" t="s">
        <v>77</v>
      </c>
      <c r="B11" s="8" t="s">
        <v>78</v>
      </c>
      <c r="C11" s="8" t="s">
        <v>79</v>
      </c>
      <c r="D11" s="8"/>
      <c r="E11" s="8" t="s">
        <v>80</v>
      </c>
      <c r="F11" s="8"/>
      <c r="G11" s="24" t="s">
        <v>81</v>
      </c>
      <c r="H11" s="24"/>
      <c r="I11" s="8" t="s">
        <v>82</v>
      </c>
    </row>
    <row r="12" ht="21" customHeight="1" spans="1:9">
      <c r="A12" s="26"/>
      <c r="B12" s="8" t="s">
        <v>83</v>
      </c>
      <c r="C12" s="14" t="s">
        <v>84</v>
      </c>
      <c r="D12" s="14"/>
      <c r="E12" s="27" t="s">
        <v>85</v>
      </c>
      <c r="F12" s="28"/>
      <c r="G12" s="27" t="s">
        <v>86</v>
      </c>
      <c r="H12" s="28"/>
      <c r="I12" s="42"/>
    </row>
    <row r="13" ht="21" customHeight="1" spans="1:9">
      <c r="A13" s="26"/>
      <c r="B13" s="8"/>
      <c r="C13" s="14"/>
      <c r="D13" s="14"/>
      <c r="E13" s="27" t="s">
        <v>87</v>
      </c>
      <c r="F13" s="28"/>
      <c r="G13" s="29" t="s">
        <v>88</v>
      </c>
      <c r="H13" s="30"/>
      <c r="I13" s="20"/>
    </row>
    <row r="14" ht="21" customHeight="1" spans="1:9">
      <c r="A14" s="26"/>
      <c r="B14" s="8"/>
      <c r="C14" s="31" t="s">
        <v>89</v>
      </c>
      <c r="D14" s="32"/>
      <c r="E14" s="14" t="s">
        <v>90</v>
      </c>
      <c r="F14" s="14"/>
      <c r="G14" s="33">
        <v>1</v>
      </c>
      <c r="H14" s="33"/>
      <c r="I14" s="42"/>
    </row>
    <row r="15" ht="21" customHeight="1" spans="1:9">
      <c r="A15" s="26"/>
      <c r="B15" s="8"/>
      <c r="C15" s="14" t="s">
        <v>91</v>
      </c>
      <c r="D15" s="14"/>
      <c r="E15" s="34" t="s">
        <v>92</v>
      </c>
      <c r="F15" s="29"/>
      <c r="G15" s="35" t="s">
        <v>93</v>
      </c>
      <c r="H15" s="36"/>
      <c r="I15" s="20"/>
    </row>
    <row r="16" ht="21" customHeight="1" spans="1:9">
      <c r="A16" s="26"/>
      <c r="B16" s="8"/>
      <c r="C16" s="14"/>
      <c r="D16" s="14"/>
      <c r="E16" s="37" t="s">
        <v>94</v>
      </c>
      <c r="F16" s="37"/>
      <c r="G16" s="38" t="s">
        <v>95</v>
      </c>
      <c r="H16" s="39"/>
      <c r="I16" s="20"/>
    </row>
    <row r="17" ht="21" customHeight="1" spans="1:9">
      <c r="A17" s="26"/>
      <c r="B17" s="8"/>
      <c r="C17" s="14" t="s">
        <v>96</v>
      </c>
      <c r="D17" s="14"/>
      <c r="E17" s="14" t="s">
        <v>97</v>
      </c>
      <c r="F17" s="14"/>
      <c r="G17" s="33" t="s">
        <v>98</v>
      </c>
      <c r="H17" s="33"/>
      <c r="I17" s="20"/>
    </row>
    <row r="18" ht="21" customHeight="1" spans="1:9">
      <c r="A18" s="26"/>
      <c r="B18" s="8"/>
      <c r="C18" s="14"/>
      <c r="D18" s="14"/>
      <c r="E18" s="14" t="s">
        <v>99</v>
      </c>
      <c r="F18" s="14"/>
      <c r="G18" s="33" t="s">
        <v>100</v>
      </c>
      <c r="H18" s="33"/>
      <c r="I18" s="20"/>
    </row>
    <row r="19" ht="21" customHeight="1" spans="1:9">
      <c r="A19" s="26"/>
      <c r="B19" s="8"/>
      <c r="C19" s="14"/>
      <c r="D19" s="14"/>
      <c r="E19" s="14" t="s">
        <v>101</v>
      </c>
      <c r="F19" s="14"/>
      <c r="G19" s="33" t="s">
        <v>102</v>
      </c>
      <c r="H19" s="33"/>
      <c r="I19" s="20"/>
    </row>
    <row r="20" ht="21" customHeight="1" spans="1:9">
      <c r="A20" s="26"/>
      <c r="B20" s="8"/>
      <c r="C20" s="14"/>
      <c r="D20" s="14"/>
      <c r="E20" s="14" t="s">
        <v>103</v>
      </c>
      <c r="F20" s="14"/>
      <c r="G20" s="33" t="s">
        <v>104</v>
      </c>
      <c r="H20" s="33"/>
      <c r="I20" s="20"/>
    </row>
    <row r="21" ht="21" customHeight="1" spans="1:9">
      <c r="A21" s="8" t="s">
        <v>105</v>
      </c>
      <c r="B21" s="8" t="s">
        <v>106</v>
      </c>
      <c r="C21" s="14" t="s">
        <v>107</v>
      </c>
      <c r="D21" s="14"/>
      <c r="E21" s="14" t="s">
        <v>108</v>
      </c>
      <c r="F21" s="14"/>
      <c r="G21" s="33">
        <v>1</v>
      </c>
      <c r="H21" s="33"/>
      <c r="I21" s="20"/>
    </row>
    <row r="22" ht="21" customHeight="1" spans="1:9">
      <c r="A22" s="8"/>
      <c r="B22" s="8"/>
      <c r="C22" s="14" t="s">
        <v>109</v>
      </c>
      <c r="D22" s="14"/>
      <c r="E22" s="14" t="s">
        <v>110</v>
      </c>
      <c r="F22" s="14"/>
      <c r="G22" s="14" t="s">
        <v>111</v>
      </c>
      <c r="H22" s="14"/>
      <c r="I22" s="20"/>
    </row>
    <row r="23" ht="21" customHeight="1" spans="1:9">
      <c r="A23" s="8"/>
      <c r="B23" s="8" t="s">
        <v>112</v>
      </c>
      <c r="C23" s="14" t="s">
        <v>113</v>
      </c>
      <c r="D23" s="14"/>
      <c r="E23" s="14" t="s">
        <v>114</v>
      </c>
      <c r="F23" s="14"/>
      <c r="G23" s="14" t="s">
        <v>115</v>
      </c>
      <c r="H23" s="14"/>
      <c r="I23" s="20"/>
    </row>
    <row r="24" ht="21" customHeight="1" spans="1:9">
      <c r="A24" s="8"/>
      <c r="B24" s="8"/>
      <c r="C24" s="14"/>
      <c r="D24" s="14"/>
      <c r="E24" s="14" t="s">
        <v>116</v>
      </c>
      <c r="F24" s="14"/>
      <c r="G24" s="14" t="s">
        <v>115</v>
      </c>
      <c r="H24" s="14"/>
      <c r="I24" s="20"/>
    </row>
    <row r="25" ht="21" customHeight="1" spans="1:9">
      <c r="A25" s="8"/>
      <c r="B25" s="8"/>
      <c r="C25" s="14"/>
      <c r="D25" s="14"/>
      <c r="E25" s="40" t="s">
        <v>117</v>
      </c>
      <c r="F25" s="40"/>
      <c r="G25" s="14" t="s">
        <v>115</v>
      </c>
      <c r="H25" s="14"/>
      <c r="I25" s="20"/>
    </row>
    <row r="26" ht="36" customHeight="1" spans="1:9">
      <c r="A26" s="41" t="s">
        <v>118</v>
      </c>
      <c r="B26" s="41"/>
      <c r="C26" s="41"/>
      <c r="D26" s="41"/>
      <c r="E26" s="41"/>
      <c r="F26" s="41"/>
      <c r="G26" s="41"/>
      <c r="H26" s="41"/>
      <c r="I26" s="41"/>
    </row>
    <row r="27" ht="16.9" customHeight="1"/>
    <row r="28" ht="16.9" customHeight="1"/>
    <row r="29" ht="16.9" customHeight="1"/>
    <row r="30" ht="16.9" customHeight="1"/>
    <row r="31" ht="16.9" customHeight="1"/>
    <row r="32" ht="16.9" customHeight="1"/>
    <row r="33" ht="16.9" customHeight="1"/>
    <row r="34" ht="16.9" customHeight="1"/>
    <row r="35" ht="16.9" customHeight="1"/>
    <row r="36" ht="16.9" customHeight="1"/>
    <row r="37" ht="16.9" customHeight="1"/>
    <row r="38" ht="16.9" customHeight="1"/>
    <row r="39" ht="16.9" customHeight="1"/>
    <row r="40" ht="16.9" customHeight="1"/>
  </sheetData>
  <mergeCells count="64">
    <mergeCell ref="A2:I2"/>
    <mergeCell ref="A3:I3"/>
    <mergeCell ref="A4:C4"/>
    <mergeCell ref="D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B9:E9"/>
    <mergeCell ref="F9:I9"/>
    <mergeCell ref="B10:E10"/>
    <mergeCell ref="F10:I10"/>
    <mergeCell ref="C11:D11"/>
    <mergeCell ref="E11:F11"/>
    <mergeCell ref="G11:H11"/>
    <mergeCell ref="E12:F12"/>
    <mergeCell ref="G12:H12"/>
    <mergeCell ref="E13:F13"/>
    <mergeCell ref="G13:H13"/>
    <mergeCell ref="C14:D14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C21:D21"/>
    <mergeCell ref="E21:F21"/>
    <mergeCell ref="G21:H21"/>
    <mergeCell ref="C22:D22"/>
    <mergeCell ref="E22:F22"/>
    <mergeCell ref="G22:H22"/>
    <mergeCell ref="E23:F23"/>
    <mergeCell ref="G23:H23"/>
    <mergeCell ref="E24:F24"/>
    <mergeCell ref="G24:H24"/>
    <mergeCell ref="E25:F25"/>
    <mergeCell ref="G25:H25"/>
    <mergeCell ref="A26:I26"/>
    <mergeCell ref="A9:A10"/>
    <mergeCell ref="A11:A20"/>
    <mergeCell ref="A21:A25"/>
    <mergeCell ref="B12:B20"/>
    <mergeCell ref="B21:B22"/>
    <mergeCell ref="B23:B25"/>
    <mergeCell ref="A6:C8"/>
    <mergeCell ref="C12:D13"/>
    <mergeCell ref="C15:D16"/>
    <mergeCell ref="C17:D20"/>
    <mergeCell ref="C23:D25"/>
  </mergeCells>
  <printOptions horizontalCentered="1"/>
  <pageMargins left="0.786805555555556" right="0.511111111111111" top="0.747916666666667" bottom="0.747916666666667" header="0.314583333333333" footer="0.31458333333333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Manager>模板制作：撒学治</Manager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公用经费测算表1</vt:lpstr>
      <vt:lpstr>第二批预算表2 (2)</vt:lpstr>
      <vt:lpstr>二批绩效表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微软用户;撒学治</dc:creator>
  <cp:lastModifiedBy>陈蒙</cp:lastModifiedBy>
  <cp:revision>1</cp:revision>
  <dcterms:created xsi:type="dcterms:W3CDTF">2013-05-13T02:14:00Z</dcterms:created>
  <cp:lastPrinted>2022-12-20T11:27:00Z</cp:lastPrinted>
  <dcterms:modified xsi:type="dcterms:W3CDTF">2024-10-16T03:26:30Z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721BBDC26E3D4E6498F118D9F0082746</vt:lpwstr>
  </property>
</Properties>
</file>